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120" windowWidth="11820" windowHeight="2520"/>
  </bookViews>
  <sheets>
    <sheet name="DAMAN" sheetId="28" r:id="rId1"/>
    <sheet name="SILVASSA" sheetId="27" r:id="rId2"/>
    <sheet name="DADRA" sheetId="30" r:id="rId3"/>
    <sheet name="GUJARAT (E)" sheetId="20" r:id="rId4"/>
    <sheet name="GUJARAT  (S)" sheetId="21" r:id="rId5"/>
    <sheet name="GUJARAT (W)" sheetId="9" r:id="rId6"/>
    <sheet name="BHIWANDI" sheetId="22" r:id="rId7"/>
    <sheet name="MAHA(O.V.)" sheetId="24" r:id="rId8"/>
    <sheet name="MAHA(VIDH)" sheetId="25" r:id="rId9"/>
    <sheet name="MAHA(KHAN)" sheetId="26" r:id="rId10"/>
    <sheet name="MAHA(SOUTH)" sheetId="23" r:id="rId11"/>
    <sheet name="STOCK POINT" sheetId="17" r:id="rId12"/>
    <sheet name="Sheet1" sheetId="29" r:id="rId13"/>
  </sheets>
  <externalReferences>
    <externalReference r:id="rId14"/>
  </externalReferences>
  <calcPr calcId="144525"/>
</workbook>
</file>

<file path=xl/calcChain.xml><?xml version="1.0" encoding="utf-8"?>
<calcChain xmlns="http://schemas.openxmlformats.org/spreadsheetml/2006/main">
  <c r="D48" i="21"/>
  <c r="D43"/>
  <c r="D48" i="30"/>
  <c r="E13"/>
  <c r="E15" i="28"/>
  <c r="D31" i="25"/>
  <c r="D34"/>
  <c r="D43"/>
  <c r="D49"/>
  <c r="E37" i="27"/>
  <c r="F37"/>
  <c r="I37"/>
  <c r="E38"/>
  <c r="F38"/>
  <c r="I38"/>
  <c r="E39"/>
  <c r="F39"/>
  <c r="I39"/>
  <c r="H58" i="30"/>
  <c r="E58"/>
  <c r="H57"/>
  <c r="H56"/>
  <c r="E56"/>
  <c r="H55"/>
  <c r="H54"/>
  <c r="E54"/>
  <c r="H53"/>
  <c r="E53"/>
  <c r="F53"/>
  <c r="I53"/>
  <c r="H52"/>
  <c r="E52"/>
  <c r="H51"/>
  <c r="F51"/>
  <c r="E51"/>
  <c r="F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F40"/>
  <c r="H39"/>
  <c r="E39"/>
  <c r="F39"/>
  <c r="H38"/>
  <c r="E38"/>
  <c r="F38"/>
  <c r="I38"/>
  <c r="H37"/>
  <c r="E37"/>
  <c r="F37"/>
  <c r="I37"/>
  <c r="H36"/>
  <c r="E36"/>
  <c r="F36"/>
  <c r="I36"/>
  <c r="H35"/>
  <c r="E35"/>
  <c r="F35"/>
  <c r="I35"/>
  <c r="H34"/>
  <c r="E34"/>
  <c r="H33"/>
  <c r="E33"/>
  <c r="F33"/>
  <c r="I33"/>
  <c r="H32"/>
  <c r="E32"/>
  <c r="F32"/>
  <c r="I32"/>
  <c r="H31"/>
  <c r="E31"/>
  <c r="F31"/>
  <c r="I31"/>
  <c r="H30"/>
  <c r="E30"/>
  <c r="H29"/>
  <c r="E29"/>
  <c r="F29"/>
  <c r="I29"/>
  <c r="F28"/>
  <c r="H27"/>
  <c r="E27"/>
  <c r="H26"/>
  <c r="E26"/>
  <c r="H25"/>
  <c r="E25"/>
  <c r="H24"/>
  <c r="E24"/>
  <c r="H23"/>
  <c r="E23"/>
  <c r="H22"/>
  <c r="E22"/>
  <c r="H21"/>
  <c r="E21"/>
  <c r="H20"/>
  <c r="E20"/>
  <c r="H19"/>
  <c r="H18"/>
  <c r="E18"/>
  <c r="H17"/>
  <c r="E17"/>
  <c r="H16"/>
  <c r="E16"/>
  <c r="H15"/>
  <c r="E15"/>
  <c r="H14"/>
  <c r="E14"/>
  <c r="H13"/>
  <c r="H12"/>
  <c r="E12"/>
  <c r="H11"/>
  <c r="E11"/>
  <c r="H10"/>
  <c r="E10"/>
  <c r="D49" i="26"/>
  <c r="D34"/>
  <c r="D49" i="9"/>
  <c r="D48"/>
  <c r="D43"/>
  <c r="D48" i="20"/>
  <c r="D43"/>
  <c r="D48" i="28"/>
  <c r="J25" i="24"/>
  <c r="E10" i="23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J19"/>
  <c r="E20"/>
  <c r="F20"/>
  <c r="G20"/>
  <c r="J20"/>
  <c r="E21"/>
  <c r="F21"/>
  <c r="G21"/>
  <c r="E22"/>
  <c r="F22"/>
  <c r="G22"/>
  <c r="J22"/>
  <c r="E23"/>
  <c r="F23"/>
  <c r="G23"/>
  <c r="J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6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E19"/>
  <c r="F19"/>
  <c r="G19"/>
  <c r="J19"/>
  <c r="E20"/>
  <c r="F20"/>
  <c r="G20"/>
  <c r="J20"/>
  <c r="E21"/>
  <c r="F21"/>
  <c r="G21"/>
  <c r="J21"/>
  <c r="E22"/>
  <c r="F22"/>
  <c r="G22"/>
  <c r="E23"/>
  <c r="F23"/>
  <c r="G23"/>
  <c r="J23"/>
  <c r="E24"/>
  <c r="F24"/>
  <c r="G24"/>
  <c r="E25"/>
  <c r="F25"/>
  <c r="G25"/>
  <c r="J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5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E19"/>
  <c r="F19"/>
  <c r="G19"/>
  <c r="J19"/>
  <c r="E20"/>
  <c r="F20"/>
  <c r="G20"/>
  <c r="E21"/>
  <c r="F21"/>
  <c r="G21"/>
  <c r="J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4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E19"/>
  <c r="F19"/>
  <c r="G19"/>
  <c r="J19"/>
  <c r="E20"/>
  <c r="F20"/>
  <c r="G20"/>
  <c r="J20"/>
  <c r="E21"/>
  <c r="F21"/>
  <c r="G21"/>
  <c r="E22"/>
  <c r="F22"/>
  <c r="G22"/>
  <c r="J22"/>
  <c r="E23"/>
  <c r="F23"/>
  <c r="G23"/>
  <c r="J23"/>
  <c r="E24"/>
  <c r="F24"/>
  <c r="G24"/>
  <c r="J24"/>
  <c r="E25"/>
  <c r="F25"/>
  <c r="G25"/>
  <c r="E26"/>
  <c r="F26"/>
  <c r="G26"/>
  <c r="J26"/>
  <c r="E27"/>
  <c r="F27"/>
  <c r="G27"/>
  <c r="J27"/>
  <c r="J28"/>
  <c r="E29"/>
  <c r="F29"/>
  <c r="G29"/>
  <c r="J29"/>
  <c r="E30"/>
  <c r="F30"/>
  <c r="G30"/>
  <c r="J30"/>
  <c r="E31"/>
  <c r="F31"/>
  <c r="G31"/>
  <c r="J31"/>
  <c r="E32"/>
  <c r="F32"/>
  <c r="G32"/>
  <c r="J32"/>
  <c r="E33"/>
  <c r="F33"/>
  <c r="G33"/>
  <c r="J33"/>
  <c r="E34"/>
  <c r="J34"/>
  <c r="E35"/>
  <c r="F35"/>
  <c r="G35"/>
  <c r="E36"/>
  <c r="F36"/>
  <c r="G36"/>
  <c r="E37"/>
  <c r="F37"/>
  <c r="G37"/>
  <c r="J37"/>
  <c r="E38"/>
  <c r="F38"/>
  <c r="G38"/>
  <c r="J38"/>
  <c r="E39"/>
  <c r="F39"/>
  <c r="G39"/>
  <c r="J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2"/>
  <c r="H10"/>
  <c r="E11"/>
  <c r="H11"/>
  <c r="E12"/>
  <c r="H12"/>
  <c r="E13"/>
  <c r="H13"/>
  <c r="E14"/>
  <c r="H14"/>
  <c r="E15"/>
  <c r="H15"/>
  <c r="E16"/>
  <c r="H16"/>
  <c r="E17"/>
  <c r="H17"/>
  <c r="E18"/>
  <c r="F18"/>
  <c r="I18"/>
  <c r="H18"/>
  <c r="E19"/>
  <c r="F19"/>
  <c r="I19"/>
  <c r="H19"/>
  <c r="E20"/>
  <c r="F20"/>
  <c r="I20"/>
  <c r="H20"/>
  <c r="E21"/>
  <c r="F21"/>
  <c r="I21"/>
  <c r="H21"/>
  <c r="E22"/>
  <c r="F22"/>
  <c r="I22"/>
  <c r="H22"/>
  <c r="E23"/>
  <c r="F23"/>
  <c r="I23"/>
  <c r="H23"/>
  <c r="E24"/>
  <c r="F24"/>
  <c r="I24"/>
  <c r="H24"/>
  <c r="E25"/>
  <c r="F25"/>
  <c r="I25"/>
  <c r="H25"/>
  <c r="E26"/>
  <c r="F26"/>
  <c r="I26"/>
  <c r="H26"/>
  <c r="E27"/>
  <c r="F27"/>
  <c r="I27"/>
  <c r="H27"/>
  <c r="E29"/>
  <c r="H29"/>
  <c r="E30"/>
  <c r="H30"/>
  <c r="E31"/>
  <c r="H31"/>
  <c r="E32"/>
  <c r="H32"/>
  <c r="E33"/>
  <c r="H33"/>
  <c r="E34"/>
  <c r="H34"/>
  <c r="E35"/>
  <c r="H35"/>
  <c r="E36"/>
  <c r="H36"/>
  <c r="E37"/>
  <c r="H37"/>
  <c r="E38"/>
  <c r="H38"/>
  <c r="E39"/>
  <c r="H39"/>
  <c r="E41"/>
  <c r="H41"/>
  <c r="E42"/>
  <c r="H42"/>
  <c r="E43"/>
  <c r="H43"/>
  <c r="E44"/>
  <c r="H44"/>
  <c r="E45"/>
  <c r="H45"/>
  <c r="E46"/>
  <c r="H46"/>
  <c r="E47"/>
  <c r="H47"/>
  <c r="E48"/>
  <c r="F48"/>
  <c r="I48"/>
  <c r="H48"/>
  <c r="E49"/>
  <c r="F49"/>
  <c r="I49"/>
  <c r="H49"/>
  <c r="E51"/>
  <c r="F51"/>
  <c r="I51"/>
  <c r="H51"/>
  <c r="E52"/>
  <c r="F52"/>
  <c r="I52"/>
  <c r="H52"/>
  <c r="E53"/>
  <c r="F53"/>
  <c r="I53"/>
  <c r="H53"/>
  <c r="E54"/>
  <c r="H54"/>
  <c r="E55"/>
  <c r="F55"/>
  <c r="I55"/>
  <c r="H55"/>
  <c r="E56"/>
  <c r="F56"/>
  <c r="I56"/>
  <c r="H56"/>
  <c r="E57"/>
  <c r="F57"/>
  <c r="I57"/>
  <c r="H57"/>
  <c r="E58"/>
  <c r="F58"/>
  <c r="I58"/>
  <c r="H58"/>
  <c r="E10" i="9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1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J19"/>
  <c r="E20"/>
  <c r="F20"/>
  <c r="G20"/>
  <c r="J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J17"/>
  <c r="E18"/>
  <c r="F18"/>
  <c r="G18"/>
  <c r="J18"/>
  <c r="E19"/>
  <c r="F19"/>
  <c r="G19"/>
  <c r="J19"/>
  <c r="E20"/>
  <c r="F20"/>
  <c r="G20"/>
  <c r="J20"/>
  <c r="E21"/>
  <c r="F21"/>
  <c r="G21"/>
  <c r="E22"/>
  <c r="F22"/>
  <c r="G22"/>
  <c r="J22"/>
  <c r="E23"/>
  <c r="F23"/>
  <c r="G23"/>
  <c r="J23"/>
  <c r="E24"/>
  <c r="F24"/>
  <c r="G24"/>
  <c r="J24"/>
  <c r="E25"/>
  <c r="F25"/>
  <c r="G25"/>
  <c r="E26"/>
  <c r="F26"/>
  <c r="G26"/>
  <c r="E27"/>
  <c r="F27"/>
  <c r="G27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10" i="27"/>
  <c r="F10"/>
  <c r="H10"/>
  <c r="E11"/>
  <c r="F11"/>
  <c r="I11"/>
  <c r="H11"/>
  <c r="E12"/>
  <c r="F12"/>
  <c r="H12"/>
  <c r="E13"/>
  <c r="F13"/>
  <c r="H13"/>
  <c r="E14"/>
  <c r="F14"/>
  <c r="H14"/>
  <c r="E15"/>
  <c r="F15"/>
  <c r="H15"/>
  <c r="I15"/>
  <c r="E16"/>
  <c r="F16"/>
  <c r="I16"/>
  <c r="H16"/>
  <c r="E17"/>
  <c r="F17"/>
  <c r="I17"/>
  <c r="H17"/>
  <c r="E18"/>
  <c r="F18"/>
  <c r="I18"/>
  <c r="H18"/>
  <c r="E19"/>
  <c r="F19"/>
  <c r="I19"/>
  <c r="H19"/>
  <c r="E20"/>
  <c r="F20"/>
  <c r="I20"/>
  <c r="H20"/>
  <c r="E21"/>
  <c r="F21"/>
  <c r="I21"/>
  <c r="H21"/>
  <c r="E22"/>
  <c r="F22"/>
  <c r="I22"/>
  <c r="H22"/>
  <c r="E23"/>
  <c r="F23"/>
  <c r="I23"/>
  <c r="H23"/>
  <c r="E24"/>
  <c r="F24"/>
  <c r="I24"/>
  <c r="H24"/>
  <c r="E25"/>
  <c r="F25"/>
  <c r="I25"/>
  <c r="H25"/>
  <c r="E26"/>
  <c r="F26"/>
  <c r="I26"/>
  <c r="H26"/>
  <c r="E27"/>
  <c r="F27"/>
  <c r="I27"/>
  <c r="H27"/>
  <c r="F28"/>
  <c r="E29"/>
  <c r="F29"/>
  <c r="I29"/>
  <c r="H29"/>
  <c r="E30"/>
  <c r="F30"/>
  <c r="I30"/>
  <c r="H30"/>
  <c r="E31"/>
  <c r="F31"/>
  <c r="I31"/>
  <c r="H31"/>
  <c r="E32"/>
  <c r="F32"/>
  <c r="H32"/>
  <c r="E33"/>
  <c r="F33"/>
  <c r="I33"/>
  <c r="H33"/>
  <c r="E34"/>
  <c r="F34"/>
  <c r="I34"/>
  <c r="H34"/>
  <c r="E35"/>
  <c r="F35"/>
  <c r="I35"/>
  <c r="H35"/>
  <c r="E36"/>
  <c r="F36"/>
  <c r="H36"/>
  <c r="H37"/>
  <c r="H38"/>
  <c r="H39"/>
  <c r="F40"/>
  <c r="E41"/>
  <c r="F41"/>
  <c r="H41"/>
  <c r="E42"/>
  <c r="F42"/>
  <c r="H42"/>
  <c r="E43"/>
  <c r="F43"/>
  <c r="H43"/>
  <c r="E44"/>
  <c r="F44"/>
  <c r="H44"/>
  <c r="E45"/>
  <c r="F45"/>
  <c r="H45"/>
  <c r="E46"/>
  <c r="F46"/>
  <c r="I46"/>
  <c r="H46"/>
  <c r="E47"/>
  <c r="F47"/>
  <c r="H47"/>
  <c r="I47"/>
  <c r="E48"/>
  <c r="F48"/>
  <c r="I48"/>
  <c r="H48"/>
  <c r="E49"/>
  <c r="F49"/>
  <c r="I49"/>
  <c r="H49"/>
  <c r="F50"/>
  <c r="E51"/>
  <c r="F51"/>
  <c r="I51"/>
  <c r="H51"/>
  <c r="E52"/>
  <c r="F52"/>
  <c r="I52"/>
  <c r="H52"/>
  <c r="E53"/>
  <c r="F53"/>
  <c r="I53"/>
  <c r="H53"/>
  <c r="E54"/>
  <c r="F54"/>
  <c r="H54"/>
  <c r="E55"/>
  <c r="F55"/>
  <c r="I55"/>
  <c r="H55"/>
  <c r="E56"/>
  <c r="F56"/>
  <c r="I56"/>
  <c r="H56"/>
  <c r="E57"/>
  <c r="F57"/>
  <c r="I57"/>
  <c r="H57"/>
  <c r="E58"/>
  <c r="F58"/>
  <c r="H58"/>
  <c r="E10" i="28"/>
  <c r="F10"/>
  <c r="I10"/>
  <c r="H10"/>
  <c r="E11"/>
  <c r="F11"/>
  <c r="I11"/>
  <c r="H11"/>
  <c r="E12"/>
  <c r="F12"/>
  <c r="I12"/>
  <c r="H12"/>
  <c r="E13"/>
  <c r="F13"/>
  <c r="I13"/>
  <c r="H13"/>
  <c r="E14"/>
  <c r="F14"/>
  <c r="I14"/>
  <c r="H14"/>
  <c r="F15"/>
  <c r="H15"/>
  <c r="E16"/>
  <c r="F16"/>
  <c r="I16"/>
  <c r="H16"/>
  <c r="E17"/>
  <c r="F17"/>
  <c r="I17"/>
  <c r="H17"/>
  <c r="E18"/>
  <c r="F18"/>
  <c r="I18"/>
  <c r="H18"/>
  <c r="E19"/>
  <c r="F19"/>
  <c r="I19"/>
  <c r="H19"/>
  <c r="E20"/>
  <c r="F20"/>
  <c r="I20"/>
  <c r="H20"/>
  <c r="E21"/>
  <c r="F21"/>
  <c r="I21"/>
  <c r="H21"/>
  <c r="E22"/>
  <c r="F22"/>
  <c r="H22"/>
  <c r="E23"/>
  <c r="F23"/>
  <c r="H23"/>
  <c r="E24"/>
  <c r="F24"/>
  <c r="H24"/>
  <c r="E25"/>
  <c r="F25"/>
  <c r="H25"/>
  <c r="E26"/>
  <c r="F26"/>
  <c r="H26"/>
  <c r="E27"/>
  <c r="F27"/>
  <c r="H27"/>
  <c r="F28"/>
  <c r="E29"/>
  <c r="F29"/>
  <c r="I29"/>
  <c r="H29"/>
  <c r="E30"/>
  <c r="F30"/>
  <c r="I30"/>
  <c r="H30"/>
  <c r="E31"/>
  <c r="F31"/>
  <c r="I31"/>
  <c r="H31"/>
  <c r="E32"/>
  <c r="F32"/>
  <c r="I32"/>
  <c r="H32"/>
  <c r="E33"/>
  <c r="F33"/>
  <c r="I33"/>
  <c r="H33"/>
  <c r="E34"/>
  <c r="F34"/>
  <c r="I34"/>
  <c r="H34"/>
  <c r="E35"/>
  <c r="F35"/>
  <c r="I35"/>
  <c r="H35"/>
  <c r="E36"/>
  <c r="F36"/>
  <c r="I36"/>
  <c r="H36"/>
  <c r="E37"/>
  <c r="F37"/>
  <c r="I37"/>
  <c r="H37"/>
  <c r="E38"/>
  <c r="F38"/>
  <c r="I38"/>
  <c r="H38"/>
  <c r="E39"/>
  <c r="F39"/>
  <c r="I39"/>
  <c r="H39"/>
  <c r="F40"/>
  <c r="E41"/>
  <c r="F41"/>
  <c r="H41"/>
  <c r="E42"/>
  <c r="F42"/>
  <c r="H42"/>
  <c r="E43"/>
  <c r="F43"/>
  <c r="H43"/>
  <c r="E44"/>
  <c r="F44"/>
  <c r="H44"/>
  <c r="E45"/>
  <c r="F45"/>
  <c r="H45"/>
  <c r="E46"/>
  <c r="F46"/>
  <c r="H46"/>
  <c r="E47"/>
  <c r="F47"/>
  <c r="I47"/>
  <c r="H47"/>
  <c r="E48"/>
  <c r="F48"/>
  <c r="I48"/>
  <c r="H48"/>
  <c r="E49"/>
  <c r="F49"/>
  <c r="I49"/>
  <c r="H49"/>
  <c r="F50"/>
  <c r="E51"/>
  <c r="F51"/>
  <c r="H51"/>
  <c r="E52"/>
  <c r="F52"/>
  <c r="H52"/>
  <c r="E53"/>
  <c r="F53"/>
  <c r="H53"/>
  <c r="E54"/>
  <c r="H54"/>
  <c r="E55"/>
  <c r="F55"/>
  <c r="H55"/>
  <c r="E56"/>
  <c r="F56"/>
  <c r="H56"/>
  <c r="E57"/>
  <c r="F57"/>
  <c r="H57"/>
  <c r="E58"/>
  <c r="F58"/>
  <c r="H58"/>
  <c r="F49" i="24"/>
  <c r="G49"/>
  <c r="F34"/>
  <c r="G34"/>
  <c r="F39" i="26"/>
  <c r="G39"/>
  <c r="I51" i="30"/>
  <c r="F10"/>
  <c r="I10"/>
  <c r="F11"/>
  <c r="I11"/>
  <c r="F12"/>
  <c r="I12"/>
  <c r="F13"/>
  <c r="I13"/>
  <c r="F14"/>
  <c r="I14"/>
  <c r="F15"/>
  <c r="I15"/>
  <c r="F16"/>
  <c r="I16"/>
  <c r="F17"/>
  <c r="I17"/>
  <c r="F18"/>
  <c r="I18"/>
  <c r="E19"/>
  <c r="F19"/>
  <c r="I19"/>
  <c r="F24"/>
  <c r="I24"/>
  <c r="F25"/>
  <c r="I25"/>
  <c r="F26"/>
  <c r="I26"/>
  <c r="F27"/>
  <c r="I27"/>
  <c r="F41"/>
  <c r="I41"/>
  <c r="F42"/>
  <c r="I42"/>
  <c r="F43"/>
  <c r="I43"/>
  <c r="F44"/>
  <c r="I44"/>
  <c r="F45"/>
  <c r="I45"/>
  <c r="F46"/>
  <c r="I46"/>
  <c r="F47"/>
  <c r="I47"/>
  <c r="F48"/>
  <c r="I48"/>
  <c r="F49"/>
  <c r="I49"/>
  <c r="E55"/>
  <c r="F55"/>
  <c r="I55"/>
  <c r="F56"/>
  <c r="I56"/>
  <c r="E57"/>
  <c r="F58"/>
  <c r="I58"/>
  <c r="F57"/>
  <c r="I57"/>
  <c r="F23"/>
  <c r="I23"/>
  <c r="F54"/>
  <c r="I54"/>
  <c r="F22"/>
  <c r="I22"/>
  <c r="F30"/>
  <c r="I30"/>
  <c r="F34"/>
  <c r="I34"/>
  <c r="F52"/>
  <c r="I52"/>
  <c r="I39"/>
  <c r="F54" i="22"/>
  <c r="I54"/>
  <c r="F54" i="28"/>
  <c r="I15"/>
  <c r="F47" i="22"/>
  <c r="I47"/>
  <c r="F46"/>
  <c r="I46"/>
  <c r="F45"/>
  <c r="I45"/>
  <c r="F44"/>
  <c r="I44"/>
  <c r="F43"/>
  <c r="I43"/>
  <c r="F42"/>
  <c r="I42"/>
  <c r="F41"/>
  <c r="I41"/>
  <c r="F39"/>
  <c r="I39"/>
  <c r="F38"/>
  <c r="I38"/>
  <c r="F37"/>
  <c r="I37"/>
  <c r="F36"/>
  <c r="I36"/>
  <c r="F35"/>
  <c r="I35"/>
  <c r="F34"/>
  <c r="I34"/>
  <c r="F33"/>
  <c r="I33"/>
  <c r="F32"/>
  <c r="I32"/>
  <c r="F31"/>
  <c r="I31"/>
  <c r="F30"/>
  <c r="I30"/>
  <c r="F29"/>
  <c r="I29"/>
  <c r="F17"/>
  <c r="I17"/>
  <c r="F16"/>
  <c r="I16"/>
  <c r="F15"/>
  <c r="I15"/>
  <c r="F14"/>
  <c r="I14"/>
  <c r="F13"/>
  <c r="I13"/>
  <c r="F12"/>
  <c r="I12"/>
  <c r="F11"/>
  <c r="I11"/>
  <c r="F10"/>
  <c r="I10"/>
  <c r="I58" i="27"/>
  <c r="I54"/>
  <c r="I36"/>
  <c r="I32"/>
  <c r="F20" i="30"/>
  <c r="I20"/>
  <c r="F21"/>
  <c r="I21"/>
  <c r="I45" i="27"/>
  <c r="I44"/>
  <c r="I43"/>
  <c r="I42"/>
  <c r="I41"/>
  <c r="I14"/>
  <c r="I13"/>
  <c r="I12"/>
  <c r="I54" i="28"/>
  <c r="I10" i="27"/>
  <c r="I58" i="28"/>
  <c r="I57"/>
  <c r="I56"/>
  <c r="I55"/>
  <c r="I53"/>
  <c r="I52"/>
  <c r="I51"/>
  <c r="I46"/>
  <c r="I45"/>
  <c r="I44"/>
  <c r="I43"/>
  <c r="I42"/>
  <c r="I41"/>
  <c r="I27"/>
  <c r="I26"/>
  <c r="I25"/>
  <c r="I24"/>
  <c r="I23"/>
  <c r="I22"/>
</calcChain>
</file>

<file path=xl/sharedStrings.xml><?xml version="1.0" encoding="utf-8"?>
<sst xmlns="http://schemas.openxmlformats.org/spreadsheetml/2006/main" count="1420" uniqueCount="221">
  <si>
    <t>GANPATI PETROCHEMICALS</t>
  </si>
  <si>
    <t>Consigment Stockist of : HALDIA PETROCHEMICALS LTD.</t>
  </si>
  <si>
    <t>152,Sanjay Bldg. No. 6,Mittal Ind.Estate,Andheri Kurla Road,Marol,Andheri(East),MUMBAI-400 059.</t>
  </si>
  <si>
    <t>GRADE</t>
  </si>
  <si>
    <t>BASIC</t>
  </si>
  <si>
    <t>LESS.</t>
  </si>
  <si>
    <t>ADD</t>
  </si>
  <si>
    <t>HDPE</t>
  </si>
  <si>
    <t>C.D.</t>
  </si>
  <si>
    <t>LOC.SUB</t>
  </si>
  <si>
    <t>PMT</t>
  </si>
  <si>
    <t>OG</t>
  </si>
  <si>
    <t>PP</t>
  </si>
  <si>
    <t>PP CP/RCP</t>
  </si>
  <si>
    <t>LLDPE</t>
  </si>
  <si>
    <t xml:space="preserve"> </t>
  </si>
  <si>
    <t>400/-</t>
  </si>
  <si>
    <t>REGARDS</t>
  </si>
  <si>
    <t>CASH  AMT</t>
  </si>
  <si>
    <t>TRANSP</t>
  </si>
  <si>
    <t>LOCATIONS</t>
  </si>
  <si>
    <t>FREIGHT</t>
  </si>
  <si>
    <t xml:space="preserve">            **T.D.</t>
  </si>
  <si>
    <t>RS/MT.</t>
  </si>
  <si>
    <t>300/-</t>
  </si>
  <si>
    <t>AHMEDNAGAR-5</t>
  </si>
  <si>
    <t>IGATPURI        - 5</t>
  </si>
  <si>
    <t>MURBAD         - 5</t>
  </si>
  <si>
    <t>HD BM/FILM        E 5201</t>
  </si>
  <si>
    <t>FILM                      F 110</t>
  </si>
  <si>
    <t>HM FILM     F 5600/5400</t>
  </si>
  <si>
    <t>POST SALES QUANTITY DISCOUNT AS APPLICABLE</t>
  </si>
  <si>
    <t>RAFFIA                 R 103</t>
  </si>
  <si>
    <t>PP                      HP OG</t>
  </si>
  <si>
    <t>UMERGAON - 5</t>
  </si>
  <si>
    <t>*T.D.=TRANSIT DAYS</t>
  </si>
  <si>
    <t>THANE            -  5</t>
  </si>
  <si>
    <t>LONAVALA    -   6</t>
  </si>
  <si>
    <t>NASIK             -  5</t>
  </si>
  <si>
    <t>PALGHAR      -   5</t>
  </si>
  <si>
    <t>PUNE              -  5</t>
  </si>
  <si>
    <t>DHULIA          -   5</t>
  </si>
  <si>
    <t>MBM                    B 5500</t>
  </si>
  <si>
    <t>IM( 7MFI)         M 6007LU</t>
  </si>
  <si>
    <t>ROTO  73005 T/73204 T</t>
  </si>
  <si>
    <t>PP PS</t>
  </si>
  <si>
    <t>HPIM                     M 110</t>
  </si>
  <si>
    <t>HPIM                     M 103</t>
  </si>
  <si>
    <t>PP              M 108/ M106</t>
  </si>
  <si>
    <t xml:space="preserve">PP RCP              B202S           </t>
  </si>
  <si>
    <t>HITESH SHAH - 9820106078</t>
  </si>
  <si>
    <t>SINNAR-5</t>
  </si>
  <si>
    <t>MALEGAON-5</t>
  </si>
  <si>
    <t xml:space="preserve">         TRANS.CHARGES PMT.</t>
  </si>
  <si>
    <t xml:space="preserve">PP                    </t>
  </si>
  <si>
    <t>ROTO  73005 TU</t>
  </si>
  <si>
    <t>VAPI       -   5</t>
  </si>
  <si>
    <t>AHMD.    -  5</t>
  </si>
  <si>
    <t>HALOL   -   5</t>
  </si>
  <si>
    <t>KALOL-M- 5</t>
  </si>
  <si>
    <t>SURAT  -   5</t>
  </si>
  <si>
    <t>VALSAD   - 5</t>
  </si>
  <si>
    <t>BARODA  - 5</t>
  </si>
  <si>
    <t>RAJKOT   - 6</t>
  </si>
  <si>
    <t>BHAVNAGAR-6</t>
  </si>
  <si>
    <t>RATNAGIRI     -  6</t>
  </si>
  <si>
    <t>BHIWANDI     -   5</t>
  </si>
  <si>
    <t>KALYAN         -   5</t>
  </si>
  <si>
    <t>KHOPOLI         - 5</t>
  </si>
  <si>
    <t>GRT.MUMBAI   -5</t>
  </si>
  <si>
    <t>ALIBAUGH      -  5</t>
  </si>
  <si>
    <t>NAGHOTHANE-5</t>
  </si>
  <si>
    <t>NEW BOMBAY- 5</t>
  </si>
  <si>
    <t>VATVA-5</t>
  </si>
  <si>
    <t>PP WS</t>
  </si>
  <si>
    <t>SANGLI    -  6</t>
  </si>
  <si>
    <t>SATARA  -    5</t>
  </si>
  <si>
    <t>SOLAPUR  - 6</t>
  </si>
  <si>
    <t>PP CP     M 310</t>
  </si>
  <si>
    <t>PP  RCP   B 200</t>
  </si>
  <si>
    <t>Tel. 28509801 / 28517451 / 32460637 Telefax. 28509802 / E- MAIL ganpetro@vsnl.com</t>
  </si>
  <si>
    <t>KOLHAPUR-6</t>
  </si>
  <si>
    <t>WAI</t>
  </si>
  <si>
    <t>BHARUCH</t>
  </si>
  <si>
    <t>ANAND</t>
  </si>
  <si>
    <t>Tel. 28509801 / 28517451 Telefax. 28509802 E- MAIL ganpetro@vsnl.com</t>
  </si>
  <si>
    <t>Bhivandi W.H. Add :-  Godown No. 20,Thakkar Compound,Valgaon,Anjur Rd,Bhivandi,Dist. Thane.</t>
  </si>
  <si>
    <t>BHIVANDI</t>
  </si>
  <si>
    <t>PP  RCP               B 200</t>
  </si>
  <si>
    <t>Local VAT  Tax and other duties and levies applicable at prevailing rate.</t>
  </si>
  <si>
    <t>Transportation Charges from our Warehouse in Customers Account.</t>
  </si>
  <si>
    <t>HPIM          M 110</t>
  </si>
  <si>
    <t>HPIM          M 103</t>
  </si>
  <si>
    <t>ROTO      73005 T / 73204 T</t>
  </si>
  <si>
    <t>ROTO      73005 TU / 73204 TU</t>
  </si>
  <si>
    <t>RAF  HD T10 / HD T10S</t>
  </si>
  <si>
    <t>HD BM   E5201S</t>
  </si>
  <si>
    <t>HD BM  E 5201</t>
  </si>
  <si>
    <t>BOPP    F 103 / F 103S</t>
  </si>
  <si>
    <t>ADD E.D</t>
  </si>
  <si>
    <t>ADD  S.T.</t>
  </si>
  <si>
    <t>ADD S.T.</t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</si>
  <si>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NON PRIME GRADE RS.800/MT LESS THAN THE BASIC PRIME GRADE.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</si>
  <si>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CHEQUE RETURN PENALTY RS.1000/-PER INSTRUMENT.</t>
    </r>
  </si>
  <si>
    <r>
      <t>·</t>
    </r>
    <r>
      <rPr>
        <sz val="7"/>
        <rFont val="Times New Roman"/>
        <family val="1"/>
      </rPr>
      <t xml:space="preserve">          </t>
    </r>
    <r>
      <rPr>
        <b/>
        <u/>
        <sz val="8"/>
        <rFont val="Times New Roman"/>
        <family val="1"/>
      </rPr>
      <t>UNLOADING &amp; VARAI CHARGES TO BE BORNE BY THE CUSTOMER.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</si>
  <si>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“C” FORM REQUIRED IN ADVANCE.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</si>
  <si>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QUANTITY DISCOUNT WOULD NOT BE APPLICABLE ON COMBINATION OF HDPE AND LLDPE GRADES.</t>
    </r>
  </si>
  <si>
    <t xml:space="preserve">        HDPE / PP / LLDPE PRICES EX-HALDIA PETROCHEMICALS LTD. PLANT FOR GUJARAT(E)</t>
  </si>
  <si>
    <t xml:space="preserve">        HDPE / PP / LLDPE PRICES EX-HALDIA PETROCHEMICALS LTD. PLANT FOR GUJARAT(SOUTH)</t>
  </si>
  <si>
    <t xml:space="preserve">        HDPE / PP / LLDPE PRICES EX-HALDIA PETROCHEMICALS LTD. PLANT FOR BHIWANDI</t>
  </si>
  <si>
    <t xml:space="preserve">        HDPE / PP / LLDPE PRICES EX-HALDIA PETROCHEMICALS LTD. PLANT FOR MAHARATRA(O.V.)</t>
  </si>
  <si>
    <t xml:space="preserve">        HDPE / PP / LLDPE PRICES EX-HALDIA PETROCHEMICALS LTD. PLANT FOR MAHARASTRA(SOUTH)</t>
  </si>
  <si>
    <t xml:space="preserve">        HDPE / PP / LLDPE PRICES EX-HALDIA PETROCHEMICALS LTD. PLANT FOR GUJARAT(WEST)</t>
  </si>
  <si>
    <t>FILM             71501 S</t>
  </si>
  <si>
    <t>FILM      71601W / 71602 S/W</t>
  </si>
  <si>
    <t>FILM      71602 S / W</t>
  </si>
  <si>
    <t>on post-ED basis for cash customer.</t>
  </si>
  <si>
    <t>450/-</t>
  </si>
  <si>
    <t>750/-</t>
  </si>
  <si>
    <t>&gt;= 10</t>
  </si>
  <si>
    <t>&gt;=30</t>
  </si>
  <si>
    <t>&gt;=100</t>
  </si>
  <si>
    <t>&gt;= 200</t>
  </si>
  <si>
    <t>&gt;= 400</t>
  </si>
  <si>
    <t>HDPE/LLDPE</t>
  </si>
  <si>
    <t>QTY. MT FOR HD / LL</t>
  </si>
  <si>
    <t>QTY. MT FOR  PP</t>
  </si>
  <si>
    <t>&gt;=15</t>
  </si>
  <si>
    <t>&gt;=60</t>
  </si>
  <si>
    <t>&gt;=400</t>
  </si>
  <si>
    <t>IM M 5018L/M 5025L/M5818</t>
  </si>
  <si>
    <t>PP CP     M 304 / M 325</t>
  </si>
  <si>
    <t>PP CP   M 307 / M 315</t>
  </si>
  <si>
    <t xml:space="preserve">  M5018 L / M 5025L / M5818</t>
  </si>
  <si>
    <t>PP CP            M 304 / M 325</t>
  </si>
  <si>
    <t>PP CP    M 307 / M 315</t>
  </si>
  <si>
    <t>HM                   B 5500</t>
  </si>
  <si>
    <t>Daman W.H.Add. :- House No. DGGP/10-B, Survey No. 747 &amp; 748, Village Kalaria, Nani Daman,</t>
  </si>
  <si>
    <t xml:space="preserve">FILM 71501S,71601W </t>
  </si>
  <si>
    <t>FILM           71601D</t>
  </si>
  <si>
    <t>FILM                    71601D</t>
  </si>
  <si>
    <t>DAMAN / SILVASSA</t>
  </si>
  <si>
    <t>RAF /  HD T 9 / R 6001L</t>
  </si>
  <si>
    <t>HD T 6  / F 5001</t>
  </si>
  <si>
    <t>NAGPUR-3</t>
  </si>
  <si>
    <t>AMRAVATI-4</t>
  </si>
  <si>
    <t>WARDHA-3</t>
  </si>
  <si>
    <t>AURANGABAD-4</t>
  </si>
  <si>
    <t>JALNA-4</t>
  </si>
  <si>
    <t>JALGAON-4</t>
  </si>
  <si>
    <t>LATUR-5</t>
  </si>
  <si>
    <t>NANDED-4</t>
  </si>
  <si>
    <t>CHALISGAON</t>
  </si>
  <si>
    <t xml:space="preserve">        HDPE / PP / LLDPE PRICES EX-HALDIA PETROCHEMICALS LTD. PLANT FOR MAHARASTRA(khandesh)</t>
  </si>
  <si>
    <t xml:space="preserve">        HDPE / PP / LLDPE PRICES EX-HALDIA PETROCHEMICALS LTD. PLANT FOR MAHARASTRA(vidharbh)</t>
  </si>
  <si>
    <t xml:space="preserve"> HD FILM HDT6 / F5001</t>
  </si>
  <si>
    <t xml:space="preserve">PIPE P5200UV </t>
  </si>
  <si>
    <t xml:space="preserve">PIPE    P 5300 </t>
  </si>
  <si>
    <t xml:space="preserve">PIPE    P 5300  </t>
  </si>
  <si>
    <t>PIPE P5200UV</t>
  </si>
  <si>
    <t>HPIM  M108 / M106</t>
  </si>
  <si>
    <t>RAF/MFIL  R5801</t>
  </si>
  <si>
    <t xml:space="preserve"> ·       PRICE MAY CHANGE WITHOUT ANY PRIOR NOTICE. PRICE PREVAILING AT THE TIME OF DISPATCH WILL APPLY.</t>
  </si>
  <si>
    <t xml:space="preserve"> PRICE MAY CHANGE WITHOUT ANY PRIOR NOTICE. PRICE PREVAILING AT THE TIME OF DISPATCH WILL APPLY.</t>
  </si>
  <si>
    <t xml:space="preserve">PP RCP              M212S     </t>
  </si>
  <si>
    <t>PP  RCP               M212S</t>
  </si>
  <si>
    <r>
      <t>·</t>
    </r>
    <r>
      <rPr>
        <b/>
        <sz val="9"/>
        <rFont val="Times New Roman"/>
        <family val="1"/>
      </rPr>
      <t xml:space="preserve">       FOR CREDIT PURCHASE </t>
    </r>
    <r>
      <rPr>
        <b/>
        <u/>
        <sz val="9"/>
        <rFont val="Times New Roman"/>
        <family val="1"/>
      </rPr>
      <t xml:space="preserve">INTREST FREE CREDIT WILL BE 14 DAYS FROM THE DATE OF INVOICE. AN EPI </t>
    </r>
  </si>
  <si>
    <t>`</t>
  </si>
  <si>
    <t>Tel :- 02522-271056 , 09324038864, 09967898962</t>
  </si>
  <si>
    <t>PPCP  M 311T</t>
  </si>
  <si>
    <t>B202S</t>
  </si>
  <si>
    <t>MFIL/RAF  R5801</t>
  </si>
  <si>
    <t xml:space="preserve"> HD T10</t>
  </si>
  <si>
    <t>Daman - 396 210. Tel :- 0260 - 2240086, Mobile - 09377319643</t>
  </si>
  <si>
    <t>Daman W.H. Add :-  House no. DGGP / 10-B, Survey No. 747 &amp; 748, Village Kalaria, Nani Daman, Daman - 396210, Tel:-0260-2240086, 9377319643</t>
  </si>
  <si>
    <t>Bhivandi W.H. Add :-  Godown No. 20,Thakkar Compound,Valgaon,Anjur Rd,Bhivandi,Dist. Thane. TEL:- 09324038864</t>
  </si>
  <si>
    <t xml:space="preserve">HD BM    B 6401 </t>
  </si>
  <si>
    <t>HD BM/FILM        E 5201S</t>
  </si>
  <si>
    <t>TF                 T 103 / T 105N</t>
  </si>
  <si>
    <t>TF        T 103  /  T 105N</t>
  </si>
  <si>
    <t>PP              F135 / E125</t>
  </si>
  <si>
    <t>HP PP   F135 / E125</t>
  </si>
  <si>
    <t>PP F103</t>
  </si>
  <si>
    <t>PIPE P5200(P.E-63)</t>
  </si>
  <si>
    <t xml:space="preserve"> LLT - 12</t>
  </si>
  <si>
    <t>EC          72307 E</t>
  </si>
  <si>
    <t>LLT-12</t>
  </si>
  <si>
    <t>P5200 ( P.E. - 63 )</t>
  </si>
  <si>
    <t xml:space="preserve">EC  72307 E </t>
  </si>
  <si>
    <t>The above prices are Credit Prices &amp; are inclusive of Excise Duty @ 12.36 %.</t>
  </si>
  <si>
    <t>Non Prime Grade Rs. 900/MT less than the Prime Grade</t>
  </si>
  <si>
    <t>&gt;= 100</t>
  </si>
  <si>
    <t>200/-</t>
  </si>
  <si>
    <t>550/-</t>
  </si>
  <si>
    <t>650/-</t>
  </si>
  <si>
    <t>&gt;=200</t>
  </si>
  <si>
    <t>ADD CST</t>
  </si>
  <si>
    <t>IM  6007L  / M 5005L</t>
  </si>
  <si>
    <t>IM( 4.5 MFI )   M 5002L</t>
  </si>
  <si>
    <t>IM         M 6007L  / M 5005L</t>
  </si>
  <si>
    <t xml:space="preserve">  M 5002 L</t>
  </si>
  <si>
    <t>PPCP  M 340 / M365</t>
  </si>
  <si>
    <t>PP CP  M 340 / M365</t>
  </si>
  <si>
    <t>GIRISH SHAH - 9320949656</t>
  </si>
  <si>
    <r>
      <t>·</t>
    </r>
    <r>
      <rPr>
        <sz val="10"/>
        <rFont val="Times New Roman"/>
        <family val="1"/>
      </rPr>
      <t>      Trade Discount of Rs. 4000 PMT applicable on R103 - to be adjusted pre-exice basis on Ex-plant sales only.</t>
    </r>
  </si>
  <si>
    <t>HD T9C</t>
  </si>
  <si>
    <t>PP CP    M 312</t>
  </si>
  <si>
    <t xml:space="preserve">HD BM   B 6401 </t>
  </si>
  <si>
    <t xml:space="preserve">RAF/MFIL HD T9 </t>
  </si>
  <si>
    <t>PP CP   M 312</t>
  </si>
  <si>
    <t>HDPE / PP / LLDPE PRICES EX-HALDIA PETROCHEMICALS LTD. PLANT FOR DAMAN</t>
  </si>
  <si>
    <t>VASAI</t>
  </si>
  <si>
    <r>
      <t>·</t>
    </r>
    <r>
      <rPr>
        <sz val="10"/>
        <rFont val="Times New Roman"/>
        <family val="1"/>
      </rPr>
      <t>      Trade Discount of Rs. 3000 PMT applicable on R5801 - to be adjusted pre-exice basis on Ex-plant sales only.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</si>
  <si>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DISCOUNT OF RS.2000/MT WILL BE APPLICABLE ON HD B-5500  TO BE PASSED ON POST SALES BASIS ONLY</t>
    </r>
  </si>
  <si>
    <r>
      <t xml:space="preserve">           </t>
    </r>
    <r>
      <rPr>
        <sz val="8"/>
        <rFont val="Times New Roman"/>
        <family val="1"/>
      </rPr>
      <t xml:space="preserve"> ON EX-WORKS SALES.</t>
    </r>
  </si>
  <si>
    <t>HDPE / PP / LLDPE PRICES EX-HALDIA PETROCHEMICALS LTD. PLANT FOR DADRA</t>
  </si>
  <si>
    <t xml:space="preserve">HDPE / PP / LLDPE PRICES EX-HALDIA PETROCHEMICALS LTD. PLANT FOR SILVASSA </t>
  </si>
  <si>
    <t>Cash disc. For Ex-stock sales will be Rs. 1000/- per MT on HDPE, LLDPE, PP &amp; PPCP</t>
  </si>
  <si>
    <t xml:space="preserve">         RS. 70 / MT PER DAY FOR EX-PLANT</t>
  </si>
  <si>
    <t>HDPE, LLDPE &amp; PP PRICE W.E.F. DT. 18.04.2013</t>
  </si>
  <si>
    <t xml:space="preserve"> STOCK POINT HD, LL  &amp; PP PRICE W.E.F. DT. 18.04.2013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</si>
</sst>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76" formatCode="0.000%"/>
  </numFmts>
  <fonts count="26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Symbol"/>
      <family val="1"/>
      <charset val="2"/>
    </font>
    <font>
      <sz val="7"/>
      <name val="Times New Roman"/>
      <family val="1"/>
    </font>
    <font>
      <b/>
      <u/>
      <sz val="8"/>
      <name val="Times New Roman"/>
      <family val="1"/>
    </font>
    <font>
      <sz val="8"/>
      <name val="Times New Roman"/>
      <family val="1"/>
    </font>
    <font>
      <b/>
      <u/>
      <sz val="9"/>
      <name val="Times New Roman"/>
      <family val="1"/>
    </font>
    <font>
      <b/>
      <sz val="9"/>
      <name val="Symbol"/>
      <family val="1"/>
      <charset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Symbol"/>
      <family val="1"/>
      <charset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2" fillId="0" borderId="0" xfId="0" applyNumberFormat="1" applyFont="1"/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0" fillId="0" borderId="0" xfId="0" applyFont="1" applyAlignment="1">
      <alignment horizontal="center"/>
    </xf>
    <xf numFmtId="0" fontId="11" fillId="0" borderId="0" xfId="0" applyFont="1" applyBorder="1" applyAlignment="1"/>
    <xf numFmtId="0" fontId="3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3" fontId="6" fillId="0" borderId="1" xfId="1" applyFont="1" applyBorder="1"/>
    <xf numFmtId="43" fontId="6" fillId="0" borderId="1" xfId="1" applyFont="1" applyFill="1" applyBorder="1"/>
    <xf numFmtId="0" fontId="11" fillId="0" borderId="0" xfId="0" applyFont="1" applyFill="1" applyBorder="1" applyAlignment="1">
      <alignment horizontal="left"/>
    </xf>
    <xf numFmtId="43" fontId="6" fillId="0" borderId="0" xfId="1" applyFont="1" applyBorder="1"/>
    <xf numFmtId="0" fontId="6" fillId="0" borderId="0" xfId="0" applyFont="1" applyFill="1" applyBorder="1" applyAlignment="1">
      <alignment horizontal="left"/>
    </xf>
    <xf numFmtId="43" fontId="6" fillId="0" borderId="1" xfId="1" applyFont="1" applyBorder="1" applyAlignment="1">
      <alignment horizontal="center"/>
    </xf>
    <xf numFmtId="43" fontId="2" fillId="0" borderId="0" xfId="1" applyFont="1" applyBorder="1"/>
    <xf numFmtId="43" fontId="5" fillId="0" borderId="0" xfId="1" applyFont="1" applyBorder="1"/>
    <xf numFmtId="43" fontId="12" fillId="0" borderId="0" xfId="1" applyFont="1" applyBorder="1"/>
    <xf numFmtId="0" fontId="12" fillId="0" borderId="0" xfId="0" applyFont="1"/>
    <xf numFmtId="41" fontId="2" fillId="0" borderId="0" xfId="1" applyNumberFormat="1" applyFont="1" applyBorder="1"/>
    <xf numFmtId="0" fontId="3" fillId="0" borderId="0" xfId="0" applyFont="1"/>
    <xf numFmtId="0" fontId="11" fillId="0" borderId="0" xfId="0" applyFont="1"/>
    <xf numFmtId="0" fontId="4" fillId="0" borderId="0" xfId="0" applyFont="1"/>
    <xf numFmtId="0" fontId="10" fillId="0" borderId="0" xfId="0" applyFont="1"/>
    <xf numFmtId="43" fontId="6" fillId="0" borderId="2" xfId="1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14" fillId="0" borderId="3" xfId="0" applyFont="1" applyBorder="1"/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3" fontId="6" fillId="0" borderId="0" xfId="1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3" fontId="6" fillId="0" borderId="5" xfId="1" applyFont="1" applyBorder="1"/>
    <xf numFmtId="43" fontId="6" fillId="0" borderId="6" xfId="1" applyFont="1" applyBorder="1"/>
    <xf numFmtId="2" fontId="2" fillId="0" borderId="1" xfId="0" applyNumberFormat="1" applyFont="1" applyBorder="1"/>
    <xf numFmtId="43" fontId="2" fillId="0" borderId="1" xfId="1" applyFont="1" applyBorder="1"/>
    <xf numFmtId="43" fontId="2" fillId="0" borderId="1" xfId="1" applyFont="1" applyFill="1" applyBorder="1"/>
    <xf numFmtId="0" fontId="10" fillId="0" borderId="0" xfId="0" applyFont="1" applyBorder="1" applyAlignment="1">
      <alignment horizontal="left"/>
    </xf>
    <xf numFmtId="0" fontId="2" fillId="0" borderId="0" xfId="0" applyFont="1" applyFill="1" applyBorder="1"/>
    <xf numFmtId="0" fontId="6" fillId="0" borderId="0" xfId="0" applyFont="1"/>
    <xf numFmtId="2" fontId="6" fillId="0" borderId="1" xfId="0" applyNumberFormat="1" applyFont="1" applyBorder="1" applyAlignment="1">
      <alignment horizontal="center"/>
    </xf>
    <xf numFmtId="10" fontId="7" fillId="0" borderId="1" xfId="2" applyNumberFormat="1" applyBorder="1" applyAlignment="1" applyProtection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Alignment="1">
      <alignment horizontal="left" indent="3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left" indent="3"/>
    </xf>
    <xf numFmtId="0" fontId="13" fillId="0" borderId="0" xfId="0" applyFont="1" applyBorder="1" applyAlignment="1">
      <alignment horizontal="left"/>
    </xf>
    <xf numFmtId="2" fontId="6" fillId="0" borderId="1" xfId="0" applyNumberFormat="1" applyFont="1" applyBorder="1"/>
    <xf numFmtId="2" fontId="6" fillId="0" borderId="4" xfId="0" applyNumberFormat="1" applyFont="1" applyFill="1" applyBorder="1"/>
    <xf numFmtId="2" fontId="6" fillId="0" borderId="1" xfId="0" applyNumberFormat="1" applyFont="1" applyFill="1" applyBorder="1"/>
    <xf numFmtId="0" fontId="21" fillId="0" borderId="0" xfId="0" applyFont="1" applyAlignment="1">
      <alignment horizontal="left" indent="3"/>
    </xf>
    <xf numFmtId="0" fontId="13" fillId="0" borderId="0" xfId="0" applyFont="1" applyAlignment="1">
      <alignment horizontal="left" indent="3"/>
    </xf>
    <xf numFmtId="176" fontId="1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Border="1"/>
    <xf numFmtId="2" fontId="2" fillId="0" borderId="0" xfId="0" applyNumberFormat="1" applyFont="1" applyBorder="1"/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43" fontId="6" fillId="0" borderId="7" xfId="1" applyFont="1" applyFill="1" applyBorder="1"/>
    <xf numFmtId="0" fontId="5" fillId="0" borderId="0" xfId="0" applyFont="1" applyAlignment="1"/>
    <xf numFmtId="0" fontId="6" fillId="0" borderId="1" xfId="0" applyFont="1" applyFill="1" applyBorder="1" applyAlignment="1"/>
    <xf numFmtId="0" fontId="24" fillId="0" borderId="0" xfId="0" applyFont="1" applyAlignment="1">
      <alignment horizontal="left" indent="3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Fill="1" applyBorder="1"/>
    <xf numFmtId="0" fontId="6" fillId="0" borderId="9" xfId="0" applyFont="1" applyFill="1" applyBorder="1"/>
    <xf numFmtId="0" fontId="2" fillId="0" borderId="3" xfId="0" applyFont="1" applyBorder="1"/>
    <xf numFmtId="43" fontId="0" fillId="0" borderId="0" xfId="0" applyNumberForma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horizontal="left" indent="3"/>
    </xf>
    <xf numFmtId="0" fontId="25" fillId="0" borderId="0" xfId="0" applyFont="1"/>
    <xf numFmtId="43" fontId="6" fillId="0" borderId="5" xfId="1" applyFont="1" applyBorder="1" applyAlignment="1"/>
    <xf numFmtId="43" fontId="6" fillId="0" borderId="5" xfId="1" applyFont="1" applyBorder="1" applyAlignment="1">
      <alignment horizontal="center"/>
    </xf>
    <xf numFmtId="37" fontId="6" fillId="0" borderId="1" xfId="1" applyNumberFormat="1" applyFont="1" applyBorder="1"/>
    <xf numFmtId="0" fontId="10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6" fillId="0" borderId="5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-13%20data/17th%20jan.'13%20hpl%20pric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MAN"/>
      <sheetName val="SILVASSA"/>
      <sheetName val="DADRA"/>
      <sheetName val="GUJARAT (E)"/>
      <sheetName val="GUJARAT  (S)"/>
      <sheetName val="GUJARAT (W)"/>
      <sheetName val="BHIWANDI"/>
      <sheetName val="MAHA(O.V.)"/>
      <sheetName val="MAHA(VIDH)"/>
      <sheetName val="MAHA(KHAN)"/>
      <sheetName val="MAHA(SOUTH)"/>
      <sheetName val="STOCK POINT"/>
      <sheetName val="PE"/>
      <sheetName val="LL"/>
      <sheetName val="PP"/>
      <sheetName val="stoc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2">
          <cell r="F12">
            <v>4950</v>
          </cell>
          <cell r="K12">
            <v>5600</v>
          </cell>
        </row>
        <row r="13">
          <cell r="B13">
            <v>2300</v>
          </cell>
          <cell r="F13">
            <v>3550</v>
          </cell>
          <cell r="K13">
            <v>4200</v>
          </cell>
          <cell r="P13">
            <v>3800</v>
          </cell>
        </row>
        <row r="15">
          <cell r="L15">
            <v>2200</v>
          </cell>
          <cell r="P15">
            <v>5200</v>
          </cell>
        </row>
        <row r="16">
          <cell r="K16">
            <v>6000</v>
          </cell>
          <cell r="L16">
            <v>2050</v>
          </cell>
          <cell r="P16">
            <v>6150</v>
          </cell>
        </row>
        <row r="18">
          <cell r="L18">
            <v>2900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D.@%2014.42%2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E.D.@%2014.42%25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E.D.@%2014.42%25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D.@%2014.42%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D.@%2014.42%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D.@%2014.42%2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.D.@%2014.42%25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.D.@%2014.42%25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.D.@%2014.42%25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.D.@%2014.42%25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.D.@%2014.42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">
    <pageSetUpPr autoPageBreaks="0"/>
  </sheetPr>
  <dimension ref="A1:L1814"/>
  <sheetViews>
    <sheetView tabSelected="1" workbookViewId="0">
      <selection activeCell="I17" sqref="I17"/>
    </sheetView>
  </sheetViews>
  <sheetFormatPr defaultRowHeight="12.75"/>
  <cols>
    <col min="1" max="1" width="28.85546875" customWidth="1"/>
    <col min="2" max="2" width="12.7109375" customWidth="1"/>
    <col min="3" max="3" width="10.28515625" customWidth="1"/>
    <col min="4" max="4" width="10.42578125" customWidth="1"/>
    <col min="5" max="5" width="11.7109375" bestFit="1" customWidth="1"/>
    <col min="6" max="6" width="11.7109375" customWidth="1"/>
    <col min="7" max="7" width="10.5703125" customWidth="1"/>
    <col min="8" max="8" width="8.42578125" customWidth="1"/>
    <col min="9" max="9" width="14.28515625" customWidth="1"/>
    <col min="10" max="10" width="0.140625" hidden="1" customWidth="1"/>
    <col min="11" max="11" width="11.85546875" customWidth="1"/>
    <col min="12" max="12" width="13.140625" customWidth="1"/>
  </cols>
  <sheetData>
    <row r="1" spans="1:12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2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2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2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2" ht="15">
      <c r="A5" s="93" t="s">
        <v>210</v>
      </c>
      <c r="B5" s="93"/>
      <c r="C5" s="93"/>
      <c r="D5" s="93"/>
      <c r="E5" s="93"/>
      <c r="F5" s="93"/>
      <c r="G5" s="93"/>
      <c r="H5" s="93"/>
      <c r="I5" s="93"/>
      <c r="J5" s="78"/>
      <c r="K5" s="79"/>
    </row>
    <row r="6" spans="1:12" ht="15.7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1"/>
      <c r="K6" s="1"/>
    </row>
    <row r="7" spans="1:12" ht="14.25" customHeight="1">
      <c r="A7" s="86" t="s">
        <v>219</v>
      </c>
      <c r="B7" s="86"/>
      <c r="C7" s="86"/>
      <c r="D7" s="86"/>
      <c r="E7" s="86"/>
      <c r="F7" s="86"/>
      <c r="G7" s="86"/>
      <c r="H7" s="86"/>
      <c r="I7" s="86"/>
      <c r="J7" s="80"/>
      <c r="K7" s="1"/>
    </row>
    <row r="8" spans="1:12">
      <c r="A8" s="72" t="s">
        <v>3</v>
      </c>
      <c r="B8" s="72" t="s">
        <v>4</v>
      </c>
      <c r="C8" s="72" t="s">
        <v>5</v>
      </c>
      <c r="D8" s="72" t="s">
        <v>5</v>
      </c>
      <c r="E8" s="72" t="s">
        <v>99</v>
      </c>
      <c r="F8" s="72" t="s">
        <v>196</v>
      </c>
      <c r="G8" s="72" t="s">
        <v>6</v>
      </c>
      <c r="H8" s="73" t="s">
        <v>100</v>
      </c>
      <c r="I8" s="73" t="s">
        <v>18</v>
      </c>
      <c r="J8" s="1"/>
      <c r="K8" s="1"/>
    </row>
    <row r="9" spans="1:12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9"/>
      <c r="K9" s="1"/>
    </row>
    <row r="10" spans="1:12" ht="14.25">
      <c r="A10" s="62" t="s">
        <v>197</v>
      </c>
      <c r="B10" s="17">
        <v>88050</v>
      </c>
      <c r="C10" s="16">
        <v>1000</v>
      </c>
      <c r="D10" s="17">
        <v>5800</v>
      </c>
      <c r="E10" s="42">
        <f>+(B10-C10-D10)*0.1236</f>
        <v>10042.5</v>
      </c>
      <c r="F10" s="42">
        <f>+(B10-C10-D10+E10)*0.02</f>
        <v>1825.8500000000001</v>
      </c>
      <c r="G10" s="16">
        <v>3027</v>
      </c>
      <c r="H10" s="16">
        <f>+G10*0.0309</f>
        <v>93.534300000000002</v>
      </c>
      <c r="I10" s="16">
        <f>+B10-C10-D10+E10+F10+G10+H10</f>
        <v>96238.884300000005</v>
      </c>
      <c r="J10" s="9"/>
      <c r="K10" s="1"/>
      <c r="L10" s="77"/>
    </row>
    <row r="11" spans="1:12" ht="14.25">
      <c r="A11" s="62" t="s">
        <v>43</v>
      </c>
      <c r="B11" s="17">
        <v>89550</v>
      </c>
      <c r="C11" s="16">
        <v>1000</v>
      </c>
      <c r="D11" s="17">
        <v>5800</v>
      </c>
      <c r="E11" s="42">
        <f t="shared" ref="E11:E26" si="0">+(B11-C11-D11)*0.1236</f>
        <v>10227.9</v>
      </c>
      <c r="F11" s="42">
        <f t="shared" ref="F11:F58" si="1">+(B11-C11-D11+E11)*0.02</f>
        <v>1859.558</v>
      </c>
      <c r="G11" s="16">
        <v>3027</v>
      </c>
      <c r="H11" s="16">
        <f t="shared" ref="H11:H26" si="2">+G11*0.0309</f>
        <v>93.534300000000002</v>
      </c>
      <c r="I11" s="16">
        <f t="shared" ref="I11:I58" si="3">+B11-C11-D11+E11+F11+G11+H11</f>
        <v>97957.992299999998</v>
      </c>
      <c r="J11" s="9"/>
      <c r="K11" s="1"/>
      <c r="L11" s="77"/>
    </row>
    <row r="12" spans="1:12" ht="14.25">
      <c r="A12" s="62" t="s">
        <v>198</v>
      </c>
      <c r="B12" s="17">
        <v>87550</v>
      </c>
      <c r="C12" s="16">
        <v>1000</v>
      </c>
      <c r="D12" s="17">
        <v>5800</v>
      </c>
      <c r="E12" s="42">
        <f t="shared" si="0"/>
        <v>9980.7000000000007</v>
      </c>
      <c r="F12" s="42">
        <f t="shared" si="1"/>
        <v>1814.614</v>
      </c>
      <c r="G12" s="16">
        <v>3027</v>
      </c>
      <c r="H12" s="16">
        <f t="shared" si="2"/>
        <v>93.534300000000002</v>
      </c>
      <c r="I12" s="16">
        <f t="shared" si="3"/>
        <v>95665.848299999998</v>
      </c>
      <c r="J12" s="9"/>
      <c r="K12" s="1"/>
      <c r="L12" s="77"/>
    </row>
    <row r="13" spans="1:12" s="7" customFormat="1" ht="14.25">
      <c r="A13" s="62" t="s">
        <v>207</v>
      </c>
      <c r="B13" s="17">
        <v>87000</v>
      </c>
      <c r="C13" s="16">
        <v>1000</v>
      </c>
      <c r="D13" s="16">
        <v>5800</v>
      </c>
      <c r="E13" s="42">
        <f t="shared" si="0"/>
        <v>9912.7199999999993</v>
      </c>
      <c r="F13" s="42">
        <f t="shared" si="1"/>
        <v>1802.2544</v>
      </c>
      <c r="G13" s="16">
        <v>3027</v>
      </c>
      <c r="H13" s="16">
        <f t="shared" si="2"/>
        <v>93.534300000000002</v>
      </c>
      <c r="I13" s="16">
        <f t="shared" si="3"/>
        <v>95035.508700000006</v>
      </c>
      <c r="J13" s="74"/>
      <c r="L13" s="77"/>
    </row>
    <row r="14" spans="1:12" ht="14.25">
      <c r="A14" s="62" t="s">
        <v>97</v>
      </c>
      <c r="B14" s="17">
        <v>88500</v>
      </c>
      <c r="C14" s="16">
        <v>1000</v>
      </c>
      <c r="D14" s="16">
        <v>5800</v>
      </c>
      <c r="E14" s="42">
        <f t="shared" si="0"/>
        <v>10098.120000000001</v>
      </c>
      <c r="F14" s="42">
        <f t="shared" si="1"/>
        <v>1835.9623999999999</v>
      </c>
      <c r="G14" s="16">
        <v>3027</v>
      </c>
      <c r="H14" s="16">
        <f t="shared" si="2"/>
        <v>93.534300000000002</v>
      </c>
      <c r="I14" s="16">
        <f t="shared" si="3"/>
        <v>96754.616699999999</v>
      </c>
      <c r="J14" s="9"/>
      <c r="K14" s="1"/>
      <c r="L14" s="77"/>
    </row>
    <row r="15" spans="1:12" ht="14.25">
      <c r="A15" s="62" t="s">
        <v>96</v>
      </c>
      <c r="B15" s="17">
        <v>87500</v>
      </c>
      <c r="C15" s="16">
        <v>1000</v>
      </c>
      <c r="D15" s="16">
        <v>5800</v>
      </c>
      <c r="E15" s="42">
        <f t="shared" si="0"/>
        <v>9974.52</v>
      </c>
      <c r="F15" s="42">
        <f t="shared" si="1"/>
        <v>1813.4904000000001</v>
      </c>
      <c r="G15" s="16">
        <v>3027</v>
      </c>
      <c r="H15" s="16">
        <f t="shared" si="2"/>
        <v>93.534300000000002</v>
      </c>
      <c r="I15" s="16">
        <f t="shared" si="3"/>
        <v>95608.544699999999</v>
      </c>
      <c r="J15" s="9"/>
      <c r="K15" s="1"/>
      <c r="L15" s="77"/>
    </row>
    <row r="16" spans="1:12" ht="14.25">
      <c r="A16" s="62" t="s">
        <v>42</v>
      </c>
      <c r="B16" s="16">
        <v>90200</v>
      </c>
      <c r="C16" s="16">
        <v>1000</v>
      </c>
      <c r="D16" s="16">
        <v>6000</v>
      </c>
      <c r="E16" s="42">
        <f t="shared" si="0"/>
        <v>10283.52</v>
      </c>
      <c r="F16" s="42">
        <f t="shared" si="1"/>
        <v>1869.6704000000002</v>
      </c>
      <c r="G16" s="16">
        <v>3027</v>
      </c>
      <c r="H16" s="16">
        <f t="shared" si="2"/>
        <v>93.534300000000002</v>
      </c>
      <c r="I16" s="16">
        <f t="shared" si="3"/>
        <v>98473.724700000006</v>
      </c>
      <c r="J16" s="9"/>
      <c r="K16" s="1"/>
      <c r="L16" s="77"/>
    </row>
    <row r="17" spans="1:12" ht="14.25">
      <c r="A17" s="62" t="s">
        <v>30</v>
      </c>
      <c r="B17" s="16">
        <v>88950</v>
      </c>
      <c r="C17" s="16">
        <v>1000</v>
      </c>
      <c r="D17" s="16">
        <v>6450</v>
      </c>
      <c r="E17" s="42">
        <f t="shared" si="0"/>
        <v>10073.4</v>
      </c>
      <c r="F17" s="42">
        <f t="shared" si="1"/>
        <v>1831.4679999999998</v>
      </c>
      <c r="G17" s="16">
        <v>3027</v>
      </c>
      <c r="H17" s="16">
        <f t="shared" si="2"/>
        <v>93.534300000000002</v>
      </c>
      <c r="I17" s="16">
        <f t="shared" si="3"/>
        <v>96525.402299999987</v>
      </c>
      <c r="J17" s="9"/>
      <c r="K17" s="1"/>
      <c r="L17" s="77"/>
    </row>
    <row r="18" spans="1:12" ht="14.25">
      <c r="A18" s="62" t="s">
        <v>161</v>
      </c>
      <c r="B18" s="16">
        <v>89850</v>
      </c>
      <c r="C18" s="16">
        <v>1000</v>
      </c>
      <c r="D18" s="16">
        <v>5600</v>
      </c>
      <c r="E18" s="42">
        <f t="shared" si="0"/>
        <v>10289.700000000001</v>
      </c>
      <c r="F18" s="42">
        <f t="shared" si="1"/>
        <v>1870.7939999999999</v>
      </c>
      <c r="G18" s="16">
        <v>3027</v>
      </c>
      <c r="H18" s="16">
        <f t="shared" si="2"/>
        <v>93.534300000000002</v>
      </c>
      <c r="I18" s="16">
        <f t="shared" si="3"/>
        <v>98531.028299999991</v>
      </c>
      <c r="J18" s="9"/>
      <c r="K18" s="1"/>
      <c r="L18" s="77"/>
    </row>
    <row r="19" spans="1:12" ht="14.25">
      <c r="A19" s="62" t="s">
        <v>208</v>
      </c>
      <c r="B19" s="16">
        <v>86550</v>
      </c>
      <c r="C19" s="16">
        <v>1000</v>
      </c>
      <c r="D19" s="16">
        <v>5600</v>
      </c>
      <c r="E19" s="42">
        <f t="shared" si="0"/>
        <v>9881.82</v>
      </c>
      <c r="F19" s="42">
        <f t="shared" si="1"/>
        <v>1796.6364000000001</v>
      </c>
      <c r="G19" s="16">
        <v>3027</v>
      </c>
      <c r="H19" s="16">
        <f t="shared" si="2"/>
        <v>93.534300000000002</v>
      </c>
      <c r="I19" s="16">
        <f t="shared" si="3"/>
        <v>94748.990700000009</v>
      </c>
      <c r="J19" s="9"/>
      <c r="K19" s="1"/>
      <c r="L19" s="77"/>
    </row>
    <row r="20" spans="1:12" ht="14.25">
      <c r="A20" s="62" t="s">
        <v>155</v>
      </c>
      <c r="B20" s="16">
        <v>88850</v>
      </c>
      <c r="C20" s="16">
        <v>1000</v>
      </c>
      <c r="D20" s="16">
        <v>6700</v>
      </c>
      <c r="E20" s="42">
        <f t="shared" si="0"/>
        <v>10030.14</v>
      </c>
      <c r="F20" s="42">
        <f t="shared" si="1"/>
        <v>1823.6028000000001</v>
      </c>
      <c r="G20" s="16">
        <v>3027</v>
      </c>
      <c r="H20" s="16">
        <f t="shared" si="2"/>
        <v>93.534300000000002</v>
      </c>
      <c r="I20" s="16">
        <f t="shared" si="3"/>
        <v>96124.277099999992</v>
      </c>
      <c r="J20" s="9"/>
      <c r="K20" s="6"/>
      <c r="L20" s="77"/>
    </row>
    <row r="21" spans="1:12" ht="14.25">
      <c r="A21" s="62" t="s">
        <v>156</v>
      </c>
      <c r="B21" s="16">
        <v>91750</v>
      </c>
      <c r="C21" s="16">
        <v>1000</v>
      </c>
      <c r="D21" s="17">
        <v>6550</v>
      </c>
      <c r="E21" s="42">
        <f t="shared" si="0"/>
        <v>10407.120000000001</v>
      </c>
      <c r="F21" s="42">
        <f t="shared" si="1"/>
        <v>1892.1424</v>
      </c>
      <c r="G21" s="16">
        <v>3027</v>
      </c>
      <c r="H21" s="16">
        <f t="shared" si="2"/>
        <v>93.534300000000002</v>
      </c>
      <c r="I21" s="16">
        <f t="shared" si="3"/>
        <v>99619.796699999992</v>
      </c>
      <c r="J21" s="9"/>
      <c r="K21" s="6"/>
      <c r="L21" s="77"/>
    </row>
    <row r="22" spans="1:12" s="7" customFormat="1" ht="14.25">
      <c r="A22" s="62" t="s">
        <v>130</v>
      </c>
      <c r="B22" s="17">
        <v>86900</v>
      </c>
      <c r="C22" s="16">
        <v>1000</v>
      </c>
      <c r="D22" s="17">
        <v>6100</v>
      </c>
      <c r="E22" s="42">
        <f t="shared" si="0"/>
        <v>9863.2800000000007</v>
      </c>
      <c r="F22" s="42">
        <f t="shared" si="1"/>
        <v>1793.2655999999999</v>
      </c>
      <c r="G22" s="16">
        <v>3027</v>
      </c>
      <c r="H22" s="16">
        <f t="shared" si="2"/>
        <v>93.534300000000002</v>
      </c>
      <c r="I22" s="16">
        <f t="shared" si="3"/>
        <v>94577.079899999997</v>
      </c>
      <c r="J22" s="74"/>
      <c r="L22" s="77"/>
    </row>
    <row r="23" spans="1:12" ht="14.25">
      <c r="A23" s="62" t="s">
        <v>95</v>
      </c>
      <c r="B23" s="16">
        <v>87450</v>
      </c>
      <c r="C23" s="16">
        <v>1000</v>
      </c>
      <c r="D23" s="16">
        <v>5600</v>
      </c>
      <c r="E23" s="42">
        <f t="shared" si="0"/>
        <v>9993.06</v>
      </c>
      <c r="F23" s="42">
        <f t="shared" si="1"/>
        <v>1816.8612000000001</v>
      </c>
      <c r="G23" s="16">
        <v>3027</v>
      </c>
      <c r="H23" s="16">
        <f t="shared" si="2"/>
        <v>93.534300000000002</v>
      </c>
      <c r="I23" s="16">
        <f t="shared" si="3"/>
        <v>95780.455499999996</v>
      </c>
      <c r="J23" s="9"/>
      <c r="K23" s="1"/>
      <c r="L23" s="77"/>
    </row>
    <row r="24" spans="1:12" ht="14.25">
      <c r="A24" s="62" t="s">
        <v>157</v>
      </c>
      <c r="B24" s="16">
        <v>93200</v>
      </c>
      <c r="C24" s="16">
        <v>1000</v>
      </c>
      <c r="D24" s="17">
        <v>6600</v>
      </c>
      <c r="E24" s="42">
        <f t="shared" si="0"/>
        <v>10580.16</v>
      </c>
      <c r="F24" s="42">
        <f t="shared" si="1"/>
        <v>1923.6032</v>
      </c>
      <c r="G24" s="16">
        <v>3027</v>
      </c>
      <c r="H24" s="16">
        <f t="shared" si="2"/>
        <v>93.534300000000002</v>
      </c>
      <c r="I24" s="16">
        <f t="shared" si="3"/>
        <v>101224.2975</v>
      </c>
      <c r="J24" s="9"/>
      <c r="K24" s="1"/>
      <c r="L24" s="77"/>
    </row>
    <row r="25" spans="1:12" ht="14.25">
      <c r="A25" s="62" t="s">
        <v>183</v>
      </c>
      <c r="B25" s="16">
        <v>90250</v>
      </c>
      <c r="C25" s="16">
        <v>1000</v>
      </c>
      <c r="D25" s="17">
        <v>6550</v>
      </c>
      <c r="E25" s="42">
        <f t="shared" si="0"/>
        <v>10221.719999999999</v>
      </c>
      <c r="F25" s="42">
        <f t="shared" si="1"/>
        <v>1858.4344000000001</v>
      </c>
      <c r="G25" s="16">
        <v>3027</v>
      </c>
      <c r="H25" s="16">
        <f t="shared" si="2"/>
        <v>93.534300000000002</v>
      </c>
      <c r="I25" s="16">
        <f t="shared" si="3"/>
        <v>97900.688699999999</v>
      </c>
      <c r="J25" s="9"/>
      <c r="K25" s="1"/>
      <c r="L25" s="77"/>
    </row>
    <row r="26" spans="1:12" ht="14.25">
      <c r="A26" s="62" t="s">
        <v>205</v>
      </c>
      <c r="B26" s="16">
        <v>82950</v>
      </c>
      <c r="C26" s="85">
        <v>0</v>
      </c>
      <c r="D26" s="16">
        <v>1850</v>
      </c>
      <c r="E26" s="42">
        <f t="shared" si="0"/>
        <v>10023.960000000001</v>
      </c>
      <c r="F26" s="42">
        <f t="shared" si="1"/>
        <v>1822.4792000000002</v>
      </c>
      <c r="G26" s="16">
        <v>3027</v>
      </c>
      <c r="H26" s="16">
        <f t="shared" si="2"/>
        <v>93.534300000000002</v>
      </c>
      <c r="I26" s="16">
        <f t="shared" si="3"/>
        <v>96066.973500000007</v>
      </c>
      <c r="J26" s="9"/>
      <c r="K26" s="1"/>
      <c r="L26" s="77"/>
    </row>
    <row r="27" spans="1:12" ht="18" customHeight="1">
      <c r="A27" s="62" t="s">
        <v>11</v>
      </c>
      <c r="B27" s="16">
        <v>81950</v>
      </c>
      <c r="C27" s="85">
        <v>0</v>
      </c>
      <c r="D27" s="16">
        <v>1850</v>
      </c>
      <c r="E27" s="42">
        <f>+(B27-C27-D27)*0.1236</f>
        <v>9900.36</v>
      </c>
      <c r="F27" s="42">
        <f>+(B27-C27-D27+E27)*0.02</f>
        <v>1800.0072</v>
      </c>
      <c r="G27" s="16">
        <v>3027</v>
      </c>
      <c r="H27" s="16">
        <f>+G27*0.0309</f>
        <v>93.534300000000002</v>
      </c>
      <c r="I27" s="16">
        <f>+B27-C27-D27+E27+F27+G27+H27</f>
        <v>94920.901500000007</v>
      </c>
      <c r="J27" s="9"/>
      <c r="K27" s="1"/>
    </row>
    <row r="28" spans="1:12" ht="18" customHeight="1">
      <c r="A28" s="38" t="s">
        <v>12</v>
      </c>
      <c r="B28" s="16"/>
      <c r="C28" s="16"/>
      <c r="D28" s="16"/>
      <c r="E28" s="16"/>
      <c r="F28" s="42">
        <f t="shared" si="1"/>
        <v>0</v>
      </c>
      <c r="G28" s="16"/>
      <c r="H28" s="87"/>
      <c r="I28" s="87"/>
      <c r="J28" s="87"/>
      <c r="K28" s="1"/>
    </row>
    <row r="29" spans="1:12" ht="14.25">
      <c r="A29" s="15" t="s">
        <v>29</v>
      </c>
      <c r="B29" s="16">
        <v>89800</v>
      </c>
      <c r="C29" s="16">
        <v>1000</v>
      </c>
      <c r="D29" s="16">
        <v>5500</v>
      </c>
      <c r="E29" s="42">
        <f t="shared" ref="E29:E39" si="4">+(B29-C29-D29)*0.1236</f>
        <v>10295.880000000001</v>
      </c>
      <c r="F29" s="42">
        <f t="shared" si="1"/>
        <v>1871.9176000000002</v>
      </c>
      <c r="G29" s="16">
        <v>3027</v>
      </c>
      <c r="H29" s="16">
        <f t="shared" ref="H29:H39" si="5">+G29*0.0309</f>
        <v>93.534300000000002</v>
      </c>
      <c r="I29" s="16">
        <f t="shared" si="3"/>
        <v>98588.331900000005</v>
      </c>
      <c r="J29" s="9"/>
      <c r="K29" s="1"/>
    </row>
    <row r="30" spans="1:12" ht="14.25">
      <c r="A30" s="15" t="s">
        <v>47</v>
      </c>
      <c r="B30" s="16">
        <v>89600</v>
      </c>
      <c r="C30" s="16">
        <v>1000</v>
      </c>
      <c r="D30" s="16">
        <v>6350</v>
      </c>
      <c r="E30" s="42">
        <f t="shared" si="4"/>
        <v>10166.1</v>
      </c>
      <c r="F30" s="42">
        <f t="shared" si="1"/>
        <v>1848.3220000000001</v>
      </c>
      <c r="G30" s="16">
        <v>3027</v>
      </c>
      <c r="H30" s="16">
        <f t="shared" si="5"/>
        <v>93.534300000000002</v>
      </c>
      <c r="I30" s="16">
        <f t="shared" si="3"/>
        <v>97384.956300000005</v>
      </c>
      <c r="J30" s="9"/>
      <c r="K30" s="1"/>
    </row>
    <row r="31" spans="1:12" ht="14.25">
      <c r="A31" s="15" t="s">
        <v>46</v>
      </c>
      <c r="B31" s="16">
        <v>88250</v>
      </c>
      <c r="C31" s="16">
        <v>1000</v>
      </c>
      <c r="D31" s="16">
        <v>5500</v>
      </c>
      <c r="E31" s="42">
        <f t="shared" si="4"/>
        <v>10104.299999999999</v>
      </c>
      <c r="F31" s="42">
        <f t="shared" si="1"/>
        <v>1837.086</v>
      </c>
      <c r="G31" s="16">
        <v>3027</v>
      </c>
      <c r="H31" s="16">
        <f t="shared" si="5"/>
        <v>93.534300000000002</v>
      </c>
      <c r="I31" s="16">
        <f t="shared" si="3"/>
        <v>96811.920299999998</v>
      </c>
      <c r="J31" s="9"/>
      <c r="K31" s="1"/>
    </row>
    <row r="32" spans="1:12" ht="14.25">
      <c r="A32" s="15" t="s">
        <v>179</v>
      </c>
      <c r="B32" s="16">
        <v>90350</v>
      </c>
      <c r="C32" s="16">
        <v>1000</v>
      </c>
      <c r="D32" s="16">
        <v>5250</v>
      </c>
      <c r="E32" s="42">
        <f t="shared" si="4"/>
        <v>10394.76</v>
      </c>
      <c r="F32" s="42">
        <f t="shared" si="1"/>
        <v>1889.8951999999999</v>
      </c>
      <c r="G32" s="16">
        <v>3027</v>
      </c>
      <c r="H32" s="16">
        <f t="shared" si="5"/>
        <v>93.534300000000002</v>
      </c>
      <c r="I32" s="16">
        <f t="shared" si="3"/>
        <v>99505.189499999993</v>
      </c>
      <c r="J32" s="9"/>
      <c r="K32" s="1"/>
    </row>
    <row r="33" spans="1:11" ht="14.25">
      <c r="A33" s="15" t="s">
        <v>32</v>
      </c>
      <c r="B33" s="16">
        <v>94150</v>
      </c>
      <c r="C33" s="16">
        <v>1000</v>
      </c>
      <c r="D33" s="16">
        <v>6400</v>
      </c>
      <c r="E33" s="42">
        <f t="shared" si="4"/>
        <v>10722.3</v>
      </c>
      <c r="F33" s="42">
        <f t="shared" si="1"/>
        <v>1949.4460000000001</v>
      </c>
      <c r="G33" s="16">
        <v>3027</v>
      </c>
      <c r="H33" s="16">
        <f t="shared" si="5"/>
        <v>93.534300000000002</v>
      </c>
      <c r="I33" s="16">
        <f t="shared" si="3"/>
        <v>102542.2803</v>
      </c>
      <c r="J33" s="9"/>
      <c r="K33" s="1"/>
    </row>
    <row r="34" spans="1:11" ht="14.25">
      <c r="A34" s="15" t="s">
        <v>98</v>
      </c>
      <c r="B34" s="16">
        <v>90550</v>
      </c>
      <c r="C34" s="16">
        <v>1000</v>
      </c>
      <c r="D34" s="16">
        <v>5950</v>
      </c>
      <c r="E34" s="42">
        <f t="shared" si="4"/>
        <v>10332.960000000001</v>
      </c>
      <c r="F34" s="42">
        <f t="shared" si="1"/>
        <v>1878.6592000000001</v>
      </c>
      <c r="G34" s="16">
        <v>3027</v>
      </c>
      <c r="H34" s="16">
        <f t="shared" si="5"/>
        <v>93.534300000000002</v>
      </c>
      <c r="I34" s="16">
        <f t="shared" si="3"/>
        <v>98932.1535</v>
      </c>
      <c r="J34" s="9"/>
      <c r="K34" s="1"/>
    </row>
    <row r="35" spans="1:11" ht="14.25">
      <c r="A35" s="15" t="s">
        <v>48</v>
      </c>
      <c r="B35" s="16">
        <v>88150</v>
      </c>
      <c r="C35" s="16">
        <v>1000</v>
      </c>
      <c r="D35" s="16">
        <v>5900</v>
      </c>
      <c r="E35" s="42">
        <f t="shared" si="4"/>
        <v>10042.5</v>
      </c>
      <c r="F35" s="42">
        <f t="shared" si="1"/>
        <v>1825.8500000000001</v>
      </c>
      <c r="G35" s="16">
        <v>3027</v>
      </c>
      <c r="H35" s="16">
        <f t="shared" si="5"/>
        <v>93.534300000000002</v>
      </c>
      <c r="I35" s="16">
        <f t="shared" si="3"/>
        <v>96238.884300000005</v>
      </c>
      <c r="J35" s="9"/>
      <c r="K35" s="1"/>
    </row>
    <row r="36" spans="1:11" ht="14.25">
      <c r="A36" s="15" t="s">
        <v>180</v>
      </c>
      <c r="B36" s="16">
        <v>90150</v>
      </c>
      <c r="C36" s="16">
        <v>1000</v>
      </c>
      <c r="D36" s="16">
        <v>5300</v>
      </c>
      <c r="E36" s="42">
        <f t="shared" si="4"/>
        <v>10363.86</v>
      </c>
      <c r="F36" s="42">
        <f t="shared" si="1"/>
        <v>1884.2772</v>
      </c>
      <c r="G36" s="16">
        <v>3027</v>
      </c>
      <c r="H36" s="16">
        <f t="shared" si="5"/>
        <v>93.534300000000002</v>
      </c>
      <c r="I36" s="16">
        <f t="shared" si="3"/>
        <v>99218.671499999997</v>
      </c>
      <c r="J36" s="9"/>
      <c r="K36" s="1"/>
    </row>
    <row r="37" spans="1:11" ht="14.25">
      <c r="A37" s="15" t="s">
        <v>33</v>
      </c>
      <c r="B37" s="16">
        <v>83250</v>
      </c>
      <c r="C37" s="85">
        <v>0</v>
      </c>
      <c r="D37" s="85">
        <v>0</v>
      </c>
      <c r="E37" s="42">
        <f t="shared" si="4"/>
        <v>10289.700000000001</v>
      </c>
      <c r="F37" s="42">
        <f t="shared" si="1"/>
        <v>1870.7939999999999</v>
      </c>
      <c r="G37" s="16">
        <v>3027</v>
      </c>
      <c r="H37" s="16">
        <f t="shared" si="5"/>
        <v>93.534300000000002</v>
      </c>
      <c r="I37" s="16">
        <f t="shared" si="3"/>
        <v>98531.028299999991</v>
      </c>
      <c r="J37" s="9"/>
      <c r="K37" s="1"/>
    </row>
    <row r="38" spans="1:11" ht="14.25">
      <c r="A38" s="15" t="s">
        <v>45</v>
      </c>
      <c r="B38" s="16">
        <v>79250</v>
      </c>
      <c r="C38" s="85">
        <v>0</v>
      </c>
      <c r="D38" s="85">
        <v>0</v>
      </c>
      <c r="E38" s="42">
        <f t="shared" si="4"/>
        <v>9795.2999999999993</v>
      </c>
      <c r="F38" s="42">
        <f t="shared" si="1"/>
        <v>1780.9060000000002</v>
      </c>
      <c r="G38" s="16">
        <v>3027</v>
      </c>
      <c r="H38" s="16">
        <f t="shared" si="5"/>
        <v>93.534300000000002</v>
      </c>
      <c r="I38" s="16">
        <f t="shared" si="3"/>
        <v>93946.740300000005</v>
      </c>
      <c r="J38" s="9"/>
      <c r="K38" s="1"/>
    </row>
    <row r="39" spans="1:11" ht="14.25">
      <c r="A39" s="15" t="s">
        <v>74</v>
      </c>
      <c r="B39" s="16">
        <v>77250</v>
      </c>
      <c r="C39" s="85">
        <v>0</v>
      </c>
      <c r="D39" s="85">
        <v>0</v>
      </c>
      <c r="E39" s="42">
        <f t="shared" si="4"/>
        <v>9548.1</v>
      </c>
      <c r="F39" s="42">
        <f t="shared" si="1"/>
        <v>1735.9620000000002</v>
      </c>
      <c r="G39" s="16">
        <v>3027</v>
      </c>
      <c r="H39" s="16">
        <f t="shared" si="5"/>
        <v>93.534300000000002</v>
      </c>
      <c r="I39" s="16">
        <f t="shared" si="3"/>
        <v>91654.596300000005</v>
      </c>
      <c r="J39" s="9"/>
      <c r="K39" s="1"/>
    </row>
    <row r="40" spans="1:11" ht="18" customHeight="1">
      <c r="A40" s="38" t="s">
        <v>13</v>
      </c>
      <c r="B40" s="16"/>
      <c r="C40" s="16"/>
      <c r="D40" s="16"/>
      <c r="E40" s="16"/>
      <c r="F40" s="42">
        <f t="shared" si="1"/>
        <v>0</v>
      </c>
      <c r="G40" s="16"/>
      <c r="H40" s="16"/>
      <c r="I40" s="16"/>
      <c r="J40" s="9"/>
      <c r="K40" s="1"/>
    </row>
    <row r="41" spans="1:11" ht="14.25">
      <c r="A41" s="62" t="s">
        <v>169</v>
      </c>
      <c r="B41" s="16">
        <v>94600</v>
      </c>
      <c r="C41" s="16">
        <v>1000</v>
      </c>
      <c r="D41" s="16">
        <v>6750</v>
      </c>
      <c r="E41" s="42">
        <f t="shared" ref="E41:E49" si="6">+(B41-C41-D41)*0.1236</f>
        <v>10734.66</v>
      </c>
      <c r="F41" s="42">
        <f t="shared" si="1"/>
        <v>1951.6932000000002</v>
      </c>
      <c r="G41" s="16">
        <v>3027</v>
      </c>
      <c r="H41" s="16">
        <f t="shared" ref="H41:H49" si="7">+G41*0.0309</f>
        <v>93.534300000000002</v>
      </c>
      <c r="I41" s="16">
        <f t="shared" si="3"/>
        <v>102656.8875</v>
      </c>
      <c r="J41" s="9"/>
      <c r="K41" s="1"/>
    </row>
    <row r="42" spans="1:11" ht="14.25">
      <c r="A42" s="62" t="s">
        <v>201</v>
      </c>
      <c r="B42" s="16">
        <v>92300</v>
      </c>
      <c r="C42" s="16">
        <v>1000</v>
      </c>
      <c r="D42" s="16">
        <v>6300</v>
      </c>
      <c r="E42" s="42">
        <f t="shared" si="6"/>
        <v>10506</v>
      </c>
      <c r="F42" s="42">
        <f t="shared" si="1"/>
        <v>1910.1200000000001</v>
      </c>
      <c r="G42" s="16">
        <v>3027</v>
      </c>
      <c r="H42" s="16">
        <f t="shared" si="7"/>
        <v>93.534300000000002</v>
      </c>
      <c r="I42" s="16">
        <f t="shared" si="3"/>
        <v>100536.65429999999</v>
      </c>
      <c r="J42" s="9"/>
      <c r="K42" s="1"/>
    </row>
    <row r="43" spans="1:11" ht="14.25">
      <c r="A43" s="15" t="s">
        <v>78</v>
      </c>
      <c r="B43" s="16">
        <v>93000</v>
      </c>
      <c r="C43" s="16">
        <v>1000</v>
      </c>
      <c r="D43" s="16">
        <v>6100</v>
      </c>
      <c r="E43" s="42">
        <f t="shared" si="6"/>
        <v>10617.24</v>
      </c>
      <c r="F43" s="42">
        <f t="shared" si="1"/>
        <v>1930.3448000000001</v>
      </c>
      <c r="G43" s="16">
        <v>3027</v>
      </c>
      <c r="H43" s="16">
        <f t="shared" si="7"/>
        <v>93.534300000000002</v>
      </c>
      <c r="I43" s="16">
        <f t="shared" si="3"/>
        <v>101568.11910000001</v>
      </c>
      <c r="J43" s="9"/>
      <c r="K43" s="1"/>
    </row>
    <row r="44" spans="1:11" ht="14.25">
      <c r="A44" s="15" t="s">
        <v>206</v>
      </c>
      <c r="B44" s="16">
        <v>91100</v>
      </c>
      <c r="C44" s="16">
        <v>1000</v>
      </c>
      <c r="D44" s="16">
        <v>6500</v>
      </c>
      <c r="E44" s="42">
        <f t="shared" si="6"/>
        <v>10332.960000000001</v>
      </c>
      <c r="F44" s="42">
        <f t="shared" si="1"/>
        <v>1878.6592000000001</v>
      </c>
      <c r="G44" s="16">
        <v>3027</v>
      </c>
      <c r="H44" s="16">
        <f t="shared" si="7"/>
        <v>93.534300000000002</v>
      </c>
      <c r="I44" s="16">
        <f t="shared" si="3"/>
        <v>98932.1535</v>
      </c>
      <c r="J44" s="9"/>
      <c r="K44" s="1"/>
    </row>
    <row r="45" spans="1:11" ht="14.25">
      <c r="A45" s="15" t="s">
        <v>131</v>
      </c>
      <c r="B45" s="16">
        <v>91050</v>
      </c>
      <c r="C45" s="16">
        <v>1000</v>
      </c>
      <c r="D45" s="16">
        <v>6500</v>
      </c>
      <c r="E45" s="42">
        <f t="shared" si="6"/>
        <v>10326.780000000001</v>
      </c>
      <c r="F45" s="42">
        <f t="shared" si="1"/>
        <v>1877.5355999999999</v>
      </c>
      <c r="G45" s="16">
        <v>3027</v>
      </c>
      <c r="H45" s="16">
        <f t="shared" si="7"/>
        <v>93.534300000000002</v>
      </c>
      <c r="I45" s="16">
        <f t="shared" si="3"/>
        <v>98874.849900000001</v>
      </c>
      <c r="J45" s="9"/>
      <c r="K45" s="1"/>
    </row>
    <row r="46" spans="1:11" ht="14.25">
      <c r="A46" s="15" t="s">
        <v>132</v>
      </c>
      <c r="B46" s="16">
        <v>90550</v>
      </c>
      <c r="C46" s="16">
        <v>1000</v>
      </c>
      <c r="D46" s="16">
        <v>6550</v>
      </c>
      <c r="E46" s="42">
        <f t="shared" si="6"/>
        <v>10258.799999999999</v>
      </c>
      <c r="F46" s="42">
        <f t="shared" si="1"/>
        <v>1865.1760000000002</v>
      </c>
      <c r="G46" s="16">
        <v>3027</v>
      </c>
      <c r="H46" s="16">
        <f t="shared" si="7"/>
        <v>93.534300000000002</v>
      </c>
      <c r="I46" s="16">
        <f t="shared" si="3"/>
        <v>98244.510300000009</v>
      </c>
      <c r="J46" s="9"/>
      <c r="K46" s="1"/>
    </row>
    <row r="47" spans="1:11" ht="14.25">
      <c r="A47" s="15" t="s">
        <v>79</v>
      </c>
      <c r="B47" s="16">
        <v>91900</v>
      </c>
      <c r="C47" s="16">
        <v>1000</v>
      </c>
      <c r="D47" s="16">
        <v>5650</v>
      </c>
      <c r="E47" s="42">
        <f t="shared" si="6"/>
        <v>10536.9</v>
      </c>
      <c r="F47" s="42">
        <f t="shared" si="1"/>
        <v>1915.7379999999998</v>
      </c>
      <c r="G47" s="16">
        <v>3027</v>
      </c>
      <c r="H47" s="16">
        <f t="shared" si="7"/>
        <v>93.534300000000002</v>
      </c>
      <c r="I47" s="16">
        <f t="shared" si="3"/>
        <v>100823.17229999999</v>
      </c>
      <c r="J47" s="9"/>
      <c r="K47" s="1"/>
    </row>
    <row r="48" spans="1:11" ht="14.25">
      <c r="A48" s="15" t="s">
        <v>49</v>
      </c>
      <c r="B48" s="16">
        <v>93400</v>
      </c>
      <c r="C48" s="16">
        <v>1000</v>
      </c>
      <c r="D48" s="16">
        <f>+[1]PP!L18</f>
        <v>2900</v>
      </c>
      <c r="E48" s="42">
        <f t="shared" si="6"/>
        <v>11062.2</v>
      </c>
      <c r="F48" s="42">
        <f t="shared" si="1"/>
        <v>2011.2439999999999</v>
      </c>
      <c r="G48" s="16">
        <v>3027</v>
      </c>
      <c r="H48" s="16">
        <f t="shared" si="7"/>
        <v>93.534300000000002</v>
      </c>
      <c r="I48" s="16">
        <f t="shared" si="3"/>
        <v>105693.9783</v>
      </c>
      <c r="J48" s="9"/>
      <c r="K48" s="1"/>
    </row>
    <row r="49" spans="1:11" ht="14.25">
      <c r="A49" s="70" t="s">
        <v>164</v>
      </c>
      <c r="B49" s="16">
        <v>92600</v>
      </c>
      <c r="C49" s="16">
        <v>1000</v>
      </c>
      <c r="D49" s="16">
        <v>6600</v>
      </c>
      <c r="E49" s="42">
        <f t="shared" si="6"/>
        <v>10506</v>
      </c>
      <c r="F49" s="42">
        <f t="shared" si="1"/>
        <v>1910.1200000000001</v>
      </c>
      <c r="G49" s="16">
        <v>3027</v>
      </c>
      <c r="H49" s="16">
        <f t="shared" si="7"/>
        <v>93.534300000000002</v>
      </c>
      <c r="I49" s="16">
        <f t="shared" si="3"/>
        <v>100536.65429999999</v>
      </c>
      <c r="J49" s="9"/>
      <c r="K49" s="1"/>
    </row>
    <row r="50" spans="1:11" ht="18" customHeight="1">
      <c r="A50" s="38" t="s">
        <v>14</v>
      </c>
      <c r="B50" s="16"/>
      <c r="C50" s="16"/>
      <c r="D50" s="16"/>
      <c r="E50" s="16"/>
      <c r="F50" s="42">
        <f t="shared" si="1"/>
        <v>0</v>
      </c>
      <c r="G50" s="16"/>
      <c r="H50" s="16"/>
      <c r="I50" s="16"/>
      <c r="J50" s="9"/>
      <c r="K50" s="1"/>
    </row>
    <row r="51" spans="1:11" ht="14.25">
      <c r="A51" s="15" t="s">
        <v>139</v>
      </c>
      <c r="B51" s="16">
        <v>89950</v>
      </c>
      <c r="C51" s="16">
        <v>1000</v>
      </c>
      <c r="D51" s="16">
        <v>7100</v>
      </c>
      <c r="E51" s="42">
        <f t="shared" ref="E51:E58" si="8">+(B51-C51-D51)*0.1236</f>
        <v>10116.66</v>
      </c>
      <c r="F51" s="42">
        <f t="shared" si="1"/>
        <v>1839.3332</v>
      </c>
      <c r="G51" s="16">
        <v>3027</v>
      </c>
      <c r="H51" s="16">
        <f t="shared" ref="H51:H58" si="9">+G51*0.0309</f>
        <v>93.534300000000002</v>
      </c>
      <c r="I51" s="16">
        <f t="shared" si="3"/>
        <v>96926.527499999997</v>
      </c>
      <c r="J51" s="9"/>
      <c r="K51" s="1"/>
    </row>
    <row r="52" spans="1:11" ht="14.25">
      <c r="A52" s="15" t="s">
        <v>138</v>
      </c>
      <c r="B52" s="16">
        <v>89400</v>
      </c>
      <c r="C52" s="16">
        <v>1000</v>
      </c>
      <c r="D52" s="16">
        <v>7550</v>
      </c>
      <c r="E52" s="42">
        <f t="shared" si="8"/>
        <v>9993.06</v>
      </c>
      <c r="F52" s="42">
        <f t="shared" si="1"/>
        <v>1816.8612000000001</v>
      </c>
      <c r="G52" s="16">
        <v>3027</v>
      </c>
      <c r="H52" s="16">
        <f t="shared" si="9"/>
        <v>93.534300000000002</v>
      </c>
      <c r="I52" s="16">
        <f t="shared" si="3"/>
        <v>95780.455499999996</v>
      </c>
      <c r="J52" s="9"/>
      <c r="K52" s="1"/>
    </row>
    <row r="53" spans="1:11" ht="14.25">
      <c r="A53" s="15" t="s">
        <v>115</v>
      </c>
      <c r="B53" s="16">
        <v>89400</v>
      </c>
      <c r="C53" s="16">
        <v>1000</v>
      </c>
      <c r="D53" s="16">
        <v>7550</v>
      </c>
      <c r="E53" s="42">
        <f t="shared" si="8"/>
        <v>9993.06</v>
      </c>
      <c r="F53" s="42">
        <f t="shared" si="1"/>
        <v>1816.8612000000001</v>
      </c>
      <c r="G53" s="16">
        <v>3027</v>
      </c>
      <c r="H53" s="16">
        <f t="shared" si="9"/>
        <v>93.534300000000002</v>
      </c>
      <c r="I53" s="16">
        <f t="shared" si="3"/>
        <v>95780.455499999996</v>
      </c>
      <c r="J53" s="9"/>
      <c r="K53" s="1"/>
    </row>
    <row r="54" spans="1:11" ht="14.25">
      <c r="A54" s="15" t="s">
        <v>44</v>
      </c>
      <c r="B54" s="16">
        <v>90250</v>
      </c>
      <c r="C54" s="16">
        <v>1000</v>
      </c>
      <c r="D54" s="16">
        <v>5900</v>
      </c>
      <c r="E54" s="42">
        <f t="shared" si="8"/>
        <v>10302.06</v>
      </c>
      <c r="F54" s="42">
        <f t="shared" si="1"/>
        <v>1873.0411999999999</v>
      </c>
      <c r="G54" s="16">
        <v>3027</v>
      </c>
      <c r="H54" s="16">
        <f t="shared" si="9"/>
        <v>93.534300000000002</v>
      </c>
      <c r="I54" s="16">
        <f t="shared" si="3"/>
        <v>98645.635500000004</v>
      </c>
      <c r="J54" s="9"/>
      <c r="K54" s="1"/>
    </row>
    <row r="55" spans="1:11" ht="14.25">
      <c r="A55" s="15" t="s">
        <v>55</v>
      </c>
      <c r="B55" s="16">
        <v>91750</v>
      </c>
      <c r="C55" s="16">
        <v>1000</v>
      </c>
      <c r="D55" s="16">
        <v>5900</v>
      </c>
      <c r="E55" s="42">
        <f t="shared" si="8"/>
        <v>10487.460000000001</v>
      </c>
      <c r="F55" s="42">
        <f t="shared" si="1"/>
        <v>1906.7492000000002</v>
      </c>
      <c r="G55" s="16">
        <v>3027</v>
      </c>
      <c r="H55" s="16">
        <f t="shared" si="9"/>
        <v>93.534300000000002</v>
      </c>
      <c r="I55" s="16">
        <f t="shared" si="3"/>
        <v>100364.74350000001</v>
      </c>
      <c r="J55" s="9"/>
      <c r="K55" s="1"/>
    </row>
    <row r="56" spans="1:11" ht="14.25">
      <c r="A56" s="15" t="s">
        <v>188</v>
      </c>
      <c r="B56" s="16">
        <v>91450</v>
      </c>
      <c r="C56" s="16">
        <v>1000</v>
      </c>
      <c r="D56" s="16">
        <v>6350</v>
      </c>
      <c r="E56" s="42">
        <f t="shared" si="8"/>
        <v>10394.76</v>
      </c>
      <c r="F56" s="42">
        <f t="shared" si="1"/>
        <v>1889.8951999999999</v>
      </c>
      <c r="G56" s="16">
        <v>3027</v>
      </c>
      <c r="H56" s="16">
        <f t="shared" si="9"/>
        <v>93.534300000000002</v>
      </c>
      <c r="I56" s="16">
        <f t="shared" si="3"/>
        <v>99505.189499999993</v>
      </c>
      <c r="J56" s="9"/>
      <c r="K56" s="1"/>
    </row>
    <row r="57" spans="1:11" ht="14.25">
      <c r="A57" s="15" t="s">
        <v>184</v>
      </c>
      <c r="B57" s="16">
        <v>90950</v>
      </c>
      <c r="C57" s="16">
        <v>1000</v>
      </c>
      <c r="D57" s="16">
        <v>6350</v>
      </c>
      <c r="E57" s="42">
        <f>+(B57-C57-D57)*0.1236</f>
        <v>10332.960000000001</v>
      </c>
      <c r="F57" s="42">
        <f t="shared" si="1"/>
        <v>1878.6592000000001</v>
      </c>
      <c r="G57" s="16">
        <v>3027</v>
      </c>
      <c r="H57" s="16">
        <f>+G57*0.0309</f>
        <v>93.534300000000002</v>
      </c>
      <c r="I57" s="16">
        <f t="shared" si="3"/>
        <v>98932.1535</v>
      </c>
      <c r="J57" s="9"/>
      <c r="K57" s="1"/>
    </row>
    <row r="58" spans="1:11" ht="14.25">
      <c r="A58" s="15" t="s">
        <v>11</v>
      </c>
      <c r="B58" s="16">
        <v>85100</v>
      </c>
      <c r="C58" s="85">
        <v>0</v>
      </c>
      <c r="D58" s="16">
        <v>1900</v>
      </c>
      <c r="E58" s="42">
        <f t="shared" si="8"/>
        <v>10283.52</v>
      </c>
      <c r="F58" s="42">
        <f t="shared" si="1"/>
        <v>1869.6704000000002</v>
      </c>
      <c r="G58" s="16">
        <v>3027</v>
      </c>
      <c r="H58" s="16">
        <f t="shared" si="9"/>
        <v>93.534300000000002</v>
      </c>
      <c r="I58" s="16">
        <f t="shared" si="3"/>
        <v>98473.724700000006</v>
      </c>
      <c r="J58" s="9"/>
      <c r="K58" s="1"/>
    </row>
    <row r="59" spans="1:11" ht="18" customHeight="1">
      <c r="A59" s="18" t="s">
        <v>31</v>
      </c>
      <c r="B59" s="19"/>
      <c r="C59" s="19"/>
      <c r="D59" s="19"/>
      <c r="E59" s="31"/>
      <c r="F59" s="31"/>
      <c r="G59" s="31"/>
      <c r="H59" s="31"/>
      <c r="I59" s="31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 ht="16.5" customHeight="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4"/>
      <c r="K67" s="4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2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 t="s">
        <v>15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  <row r="1814" spans="1:11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</row>
  </sheetData>
  <mergeCells count="12">
    <mergeCell ref="A1:J1"/>
    <mergeCell ref="A2:J2"/>
    <mergeCell ref="A3:J3"/>
    <mergeCell ref="A4:J4"/>
    <mergeCell ref="A5:I5"/>
    <mergeCell ref="A6:I6"/>
    <mergeCell ref="A7:I7"/>
    <mergeCell ref="H28:J28"/>
    <mergeCell ref="H60:I60"/>
    <mergeCell ref="H61:I61"/>
    <mergeCell ref="G62:I62"/>
    <mergeCell ref="G63:I63"/>
  </mergeCells>
  <hyperlinks>
    <hyperlink ref="E9" r:id="rId1" display="E.D.@ 14.42%"/>
  </hyperlinks>
  <pageMargins left="0.3" right="0" top="0.2" bottom="0" header="0" footer="0"/>
  <pageSetup paperSize="9" scale="73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2">
    <pageSetUpPr autoPageBreaks="0" fitToPage="1"/>
  </sheetPr>
  <dimension ref="A1:K78"/>
  <sheetViews>
    <sheetView topLeftCell="A52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0.28515625" customWidth="1"/>
    <col min="4" max="4" width="10.42578125" bestFit="1" customWidth="1"/>
    <col min="5" max="6" width="11" customWidth="1"/>
    <col min="7" max="7" width="12.85546875" bestFit="1" customWidth="1"/>
    <col min="8" max="8" width="11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153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88050</v>
      </c>
      <c r="C10" s="16">
        <v>1000</v>
      </c>
      <c r="D10" s="42">
        <v>4900</v>
      </c>
      <c r="E10" s="42">
        <f>+(B10-C10-D10)*0.1236</f>
        <v>10153.74</v>
      </c>
      <c r="F10" s="42">
        <f>+(B10-C10-D10+E10)*0.02</f>
        <v>1846.0748000000001</v>
      </c>
      <c r="G10" s="16">
        <f>+B10-C10-D10+E10+F10</f>
        <v>94149.814800000007</v>
      </c>
      <c r="H10" s="19"/>
      <c r="I10" s="49" t="s">
        <v>53</v>
      </c>
      <c r="J10" s="50"/>
    </row>
    <row r="11" spans="1:10" ht="14.25">
      <c r="A11" s="62" t="s">
        <v>43</v>
      </c>
      <c r="B11" s="17">
        <v>89550</v>
      </c>
      <c r="C11" s="16">
        <v>1000</v>
      </c>
      <c r="D11" s="42">
        <v>4900</v>
      </c>
      <c r="E11" s="42">
        <f t="shared" ref="E11:E27" si="0">+(B11-C11-D11)*0.1236</f>
        <v>10339.14</v>
      </c>
      <c r="F11" s="42">
        <f t="shared" ref="F11:F27" si="1">+(B11-C11-D11+E11)*0.02</f>
        <v>1879.7828</v>
      </c>
      <c r="G11" s="16">
        <f t="shared" ref="G11:G27" si="2">+B11-C11-D11+E11+F11</f>
        <v>95868.9228</v>
      </c>
      <c r="H11" s="19"/>
      <c r="I11" s="29"/>
      <c r="J11" s="29"/>
    </row>
    <row r="12" spans="1:10" ht="14.25">
      <c r="A12" s="62" t="s">
        <v>198</v>
      </c>
      <c r="B12" s="17">
        <v>87550</v>
      </c>
      <c r="C12" s="16">
        <v>1000</v>
      </c>
      <c r="D12" s="42">
        <v>4900</v>
      </c>
      <c r="E12" s="42">
        <f t="shared" si="0"/>
        <v>10091.94</v>
      </c>
      <c r="F12" s="42">
        <f t="shared" si="1"/>
        <v>1834.8388</v>
      </c>
      <c r="G12" s="16">
        <f t="shared" si="2"/>
        <v>93576.7788</v>
      </c>
      <c r="H12" s="19"/>
      <c r="I12" s="29"/>
      <c r="J12" s="29"/>
    </row>
    <row r="13" spans="1:10" ht="14.25">
      <c r="A13" s="62" t="s">
        <v>207</v>
      </c>
      <c r="B13" s="17">
        <v>87000</v>
      </c>
      <c r="C13" s="16">
        <v>1000</v>
      </c>
      <c r="D13" s="42">
        <v>4900</v>
      </c>
      <c r="E13" s="42">
        <f t="shared" si="0"/>
        <v>10023.960000000001</v>
      </c>
      <c r="F13" s="42">
        <f t="shared" si="1"/>
        <v>1822.4792000000002</v>
      </c>
      <c r="G13" s="16">
        <f t="shared" si="2"/>
        <v>92946.439200000008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88500</v>
      </c>
      <c r="C14" s="16">
        <v>1000</v>
      </c>
      <c r="D14" s="42">
        <v>4900</v>
      </c>
      <c r="E14" s="42">
        <f t="shared" si="0"/>
        <v>10209.36</v>
      </c>
      <c r="F14" s="42">
        <f t="shared" si="1"/>
        <v>1856.1872000000001</v>
      </c>
      <c r="G14" s="16">
        <f t="shared" si="2"/>
        <v>94665.547200000001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87500</v>
      </c>
      <c r="C15" s="16">
        <v>1000</v>
      </c>
      <c r="D15" s="42">
        <v>4900</v>
      </c>
      <c r="E15" s="42">
        <f t="shared" si="0"/>
        <v>10085.76</v>
      </c>
      <c r="F15" s="42">
        <f t="shared" si="1"/>
        <v>1833.7151999999999</v>
      </c>
      <c r="G15" s="16">
        <f t="shared" si="2"/>
        <v>93519.475200000001</v>
      </c>
      <c r="H15" s="33"/>
      <c r="I15" s="33"/>
      <c r="J15" s="32"/>
    </row>
    <row r="16" spans="1:10" ht="14.25">
      <c r="A16" s="62" t="s">
        <v>42</v>
      </c>
      <c r="B16" s="16">
        <v>90200</v>
      </c>
      <c r="C16" s="16">
        <v>1000</v>
      </c>
      <c r="D16" s="42">
        <v>5100</v>
      </c>
      <c r="E16" s="42">
        <f t="shared" si="0"/>
        <v>10394.76</v>
      </c>
      <c r="F16" s="42">
        <f t="shared" si="1"/>
        <v>1889.8951999999999</v>
      </c>
      <c r="G16" s="16">
        <f t="shared" si="2"/>
        <v>96384.655199999994</v>
      </c>
      <c r="H16" s="33"/>
      <c r="I16" s="66"/>
      <c r="J16" s="32"/>
    </row>
    <row r="17" spans="1:10" ht="14.25">
      <c r="A17" s="62" t="s">
        <v>30</v>
      </c>
      <c r="B17" s="16">
        <v>88950</v>
      </c>
      <c r="C17" s="16">
        <v>1000</v>
      </c>
      <c r="D17" s="42">
        <v>5050</v>
      </c>
      <c r="E17" s="42">
        <f t="shared" si="0"/>
        <v>10246.44</v>
      </c>
      <c r="F17" s="42">
        <f t="shared" si="1"/>
        <v>1862.9288000000001</v>
      </c>
      <c r="G17" s="16">
        <f t="shared" si="2"/>
        <v>95009.368799999997</v>
      </c>
      <c r="H17" s="76" t="s">
        <v>147</v>
      </c>
      <c r="I17" s="47">
        <v>2740</v>
      </c>
      <c r="J17" s="16">
        <f>+I17*0.0309</f>
        <v>84.665999999999997</v>
      </c>
    </row>
    <row r="18" spans="1:10" ht="14.25">
      <c r="A18" s="62" t="s">
        <v>161</v>
      </c>
      <c r="B18" s="16">
        <v>89850</v>
      </c>
      <c r="C18" s="16">
        <v>1000</v>
      </c>
      <c r="D18" s="42">
        <v>4700</v>
      </c>
      <c r="E18" s="42">
        <f t="shared" si="0"/>
        <v>10400.94</v>
      </c>
      <c r="F18" s="42">
        <f t="shared" si="1"/>
        <v>1891.0188000000001</v>
      </c>
      <c r="G18" s="16">
        <f t="shared" si="2"/>
        <v>96441.958800000008</v>
      </c>
      <c r="H18" s="76"/>
      <c r="I18" s="47"/>
      <c r="J18" s="16"/>
    </row>
    <row r="19" spans="1:10" ht="14.25">
      <c r="A19" s="62" t="s">
        <v>208</v>
      </c>
      <c r="B19" s="16">
        <v>86550</v>
      </c>
      <c r="C19" s="16">
        <v>1000</v>
      </c>
      <c r="D19" s="42">
        <v>4700</v>
      </c>
      <c r="E19" s="42">
        <f t="shared" si="0"/>
        <v>9993.06</v>
      </c>
      <c r="F19" s="42">
        <f t="shared" si="1"/>
        <v>1816.8612000000001</v>
      </c>
      <c r="G19" s="16">
        <f t="shared" si="2"/>
        <v>92659.921199999997</v>
      </c>
      <c r="H19" s="76" t="s">
        <v>148</v>
      </c>
      <c r="I19" s="47">
        <v>2774</v>
      </c>
      <c r="J19" s="16">
        <f>+I19*0.0309</f>
        <v>85.7166</v>
      </c>
    </row>
    <row r="20" spans="1:10" ht="14.25">
      <c r="A20" s="62" t="s">
        <v>155</v>
      </c>
      <c r="B20" s="16">
        <v>88850</v>
      </c>
      <c r="C20" s="16">
        <v>1000</v>
      </c>
      <c r="D20" s="42">
        <v>5400</v>
      </c>
      <c r="E20" s="42">
        <f t="shared" si="0"/>
        <v>10190.82</v>
      </c>
      <c r="F20" s="42">
        <f t="shared" si="1"/>
        <v>1852.8164000000002</v>
      </c>
      <c r="G20" s="16">
        <f t="shared" si="2"/>
        <v>94493.636400000003</v>
      </c>
      <c r="H20" s="76" t="s">
        <v>149</v>
      </c>
      <c r="I20" s="47">
        <v>2525</v>
      </c>
      <c r="J20" s="16">
        <f>+I20*0.0309</f>
        <v>78.022500000000008</v>
      </c>
    </row>
    <row r="21" spans="1:10" ht="14.25">
      <c r="A21" s="62" t="s">
        <v>156</v>
      </c>
      <c r="B21" s="16">
        <v>91750</v>
      </c>
      <c r="C21" s="16">
        <v>1000</v>
      </c>
      <c r="D21" s="43">
        <v>5650</v>
      </c>
      <c r="E21" s="42">
        <f t="shared" si="0"/>
        <v>10518.36</v>
      </c>
      <c r="F21" s="42">
        <f t="shared" si="1"/>
        <v>1912.3672000000001</v>
      </c>
      <c r="G21" s="16">
        <f t="shared" si="2"/>
        <v>97530.727199999994</v>
      </c>
      <c r="H21" s="76" t="s">
        <v>150</v>
      </c>
      <c r="I21" s="47">
        <v>2854</v>
      </c>
      <c r="J21" s="16">
        <f>+I21*0.0309</f>
        <v>88.188600000000008</v>
      </c>
    </row>
    <row r="22" spans="1:10" ht="14.25">
      <c r="A22" s="62" t="s">
        <v>130</v>
      </c>
      <c r="B22" s="17">
        <v>86900</v>
      </c>
      <c r="C22" s="16">
        <v>1000</v>
      </c>
      <c r="D22" s="43">
        <v>4850</v>
      </c>
      <c r="E22" s="42">
        <f t="shared" si="0"/>
        <v>10017.780000000001</v>
      </c>
      <c r="F22" s="42">
        <f t="shared" si="1"/>
        <v>1821.3556000000001</v>
      </c>
      <c r="G22" s="16">
        <f t="shared" si="2"/>
        <v>92889.135599999994</v>
      </c>
      <c r="H22" s="76"/>
      <c r="I22" s="47"/>
      <c r="J22" s="16"/>
    </row>
    <row r="23" spans="1:10" ht="14.25">
      <c r="A23" s="62" t="s">
        <v>95</v>
      </c>
      <c r="B23" s="16">
        <v>87450</v>
      </c>
      <c r="C23" s="16">
        <v>1000</v>
      </c>
      <c r="D23" s="42">
        <v>4950</v>
      </c>
      <c r="E23" s="42">
        <f t="shared" si="0"/>
        <v>10073.4</v>
      </c>
      <c r="F23" s="42">
        <f t="shared" si="1"/>
        <v>1831.4679999999998</v>
      </c>
      <c r="G23" s="16">
        <f t="shared" si="2"/>
        <v>93404.867999999988</v>
      </c>
      <c r="H23" s="76" t="s">
        <v>151</v>
      </c>
      <c r="I23" s="47">
        <v>2924</v>
      </c>
      <c r="J23" s="16">
        <f>+I23*0.0309</f>
        <v>90.351600000000005</v>
      </c>
    </row>
    <row r="24" spans="1:10" ht="14.25">
      <c r="A24" s="62" t="s">
        <v>157</v>
      </c>
      <c r="B24" s="16">
        <v>93200</v>
      </c>
      <c r="C24" s="16">
        <v>1000</v>
      </c>
      <c r="D24" s="43">
        <v>5700</v>
      </c>
      <c r="E24" s="42">
        <f t="shared" si="0"/>
        <v>10691.4</v>
      </c>
      <c r="F24" s="42">
        <f t="shared" si="1"/>
        <v>1943.828</v>
      </c>
      <c r="G24" s="16">
        <f t="shared" si="2"/>
        <v>99135.227999999988</v>
      </c>
      <c r="H24" s="33"/>
      <c r="I24" s="47"/>
      <c r="J24" s="47"/>
    </row>
    <row r="25" spans="1:10" ht="14.25">
      <c r="A25" s="62" t="s">
        <v>183</v>
      </c>
      <c r="B25" s="16">
        <v>90250</v>
      </c>
      <c r="C25" s="16">
        <v>1000</v>
      </c>
      <c r="D25" s="43">
        <v>5650</v>
      </c>
      <c r="E25" s="42">
        <f t="shared" si="0"/>
        <v>10332.960000000001</v>
      </c>
      <c r="F25" s="42">
        <f t="shared" si="1"/>
        <v>1878.6592000000001</v>
      </c>
      <c r="G25" s="16">
        <f t="shared" si="2"/>
        <v>95811.619200000001</v>
      </c>
      <c r="H25" s="33" t="s">
        <v>152</v>
      </c>
      <c r="I25" s="67">
        <v>2560</v>
      </c>
      <c r="J25" s="16">
        <f>+I25*0.0309</f>
        <v>79.103999999999999</v>
      </c>
    </row>
    <row r="26" spans="1:10" ht="13.5" customHeight="1">
      <c r="A26" s="62" t="s">
        <v>205</v>
      </c>
      <c r="B26" s="16">
        <v>82950</v>
      </c>
      <c r="C26" s="85">
        <v>0</v>
      </c>
      <c r="D26" s="42">
        <v>1850</v>
      </c>
      <c r="E26" s="42">
        <f t="shared" si="0"/>
        <v>10023.960000000001</v>
      </c>
      <c r="F26" s="42">
        <f t="shared" si="1"/>
        <v>1822.4792000000002</v>
      </c>
      <c r="G26" s="16">
        <f t="shared" si="2"/>
        <v>92946.439200000008</v>
      </c>
      <c r="H26" s="33"/>
      <c r="I26" s="33"/>
      <c r="J26" s="32"/>
    </row>
    <row r="27" spans="1:10" ht="14.25">
      <c r="A27" s="62" t="s">
        <v>11</v>
      </c>
      <c r="B27" s="16">
        <v>81950</v>
      </c>
      <c r="C27" s="85">
        <v>0</v>
      </c>
      <c r="D27" s="42">
        <v>1850</v>
      </c>
      <c r="E27" s="42">
        <f t="shared" si="0"/>
        <v>9900.36</v>
      </c>
      <c r="F27" s="42">
        <f t="shared" si="1"/>
        <v>1800.0072</v>
      </c>
      <c r="G27" s="16">
        <f t="shared" si="2"/>
        <v>91800.367200000008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89800</v>
      </c>
      <c r="C29" s="16">
        <v>1000</v>
      </c>
      <c r="D29" s="16">
        <v>4700</v>
      </c>
      <c r="E29" s="42">
        <f t="shared" ref="E29:E39" si="3">+(B29-C29-D29)*0.1236</f>
        <v>10394.76</v>
      </c>
      <c r="F29" s="42">
        <f t="shared" ref="F29:F39" si="4">+(B29-C29-D29+E29)*0.02</f>
        <v>1889.8951999999999</v>
      </c>
      <c r="G29" s="16">
        <f t="shared" ref="G29:G39" si="5">+B29-C29-D29+E29+F29</f>
        <v>96384.655199999994</v>
      </c>
      <c r="H29" s="37" t="s">
        <v>35</v>
      </c>
      <c r="I29" s="1"/>
    </row>
    <row r="30" spans="1:10" ht="14.25">
      <c r="A30" s="15" t="s">
        <v>47</v>
      </c>
      <c r="B30" s="16">
        <v>89600</v>
      </c>
      <c r="C30" s="16">
        <v>1000</v>
      </c>
      <c r="D30" s="16">
        <v>5450</v>
      </c>
      <c r="E30" s="42">
        <f t="shared" si="3"/>
        <v>10277.34</v>
      </c>
      <c r="F30" s="42">
        <f t="shared" si="4"/>
        <v>1868.5468000000001</v>
      </c>
      <c r="G30" s="16">
        <f t="shared" si="5"/>
        <v>95295.886799999993</v>
      </c>
      <c r="H30" s="19"/>
      <c r="I30" s="1"/>
      <c r="J30" s="1"/>
    </row>
    <row r="31" spans="1:10" ht="14.25">
      <c r="A31" s="15" t="s">
        <v>46</v>
      </c>
      <c r="B31" s="16">
        <v>88250</v>
      </c>
      <c r="C31" s="16">
        <v>1000</v>
      </c>
      <c r="D31" s="16">
        <v>3800</v>
      </c>
      <c r="E31" s="42">
        <f t="shared" si="3"/>
        <v>10314.42</v>
      </c>
      <c r="F31" s="42">
        <f t="shared" si="4"/>
        <v>1875.2883999999999</v>
      </c>
      <c r="G31" s="16">
        <f t="shared" si="5"/>
        <v>95639.708400000003</v>
      </c>
      <c r="H31" s="19"/>
      <c r="I31" s="1"/>
      <c r="J31" s="7"/>
    </row>
    <row r="32" spans="1:10" ht="14.25">
      <c r="A32" s="15" t="s">
        <v>179</v>
      </c>
      <c r="B32" s="16">
        <v>90350</v>
      </c>
      <c r="C32" s="16">
        <v>1000</v>
      </c>
      <c r="D32" s="16">
        <v>4700</v>
      </c>
      <c r="E32" s="42">
        <f t="shared" si="3"/>
        <v>10462.74</v>
      </c>
      <c r="F32" s="42">
        <f t="shared" si="4"/>
        <v>1902.2548000000002</v>
      </c>
      <c r="G32" s="16">
        <f t="shared" si="5"/>
        <v>97014.9948</v>
      </c>
      <c r="H32" s="19"/>
      <c r="I32" s="1"/>
      <c r="J32" s="1"/>
    </row>
    <row r="33" spans="1:10" ht="14.25">
      <c r="A33" s="15" t="s">
        <v>32</v>
      </c>
      <c r="B33" s="16">
        <v>94150</v>
      </c>
      <c r="C33" s="16">
        <v>1000</v>
      </c>
      <c r="D33" s="16">
        <v>5500</v>
      </c>
      <c r="E33" s="42">
        <f t="shared" si="3"/>
        <v>10833.54</v>
      </c>
      <c r="F33" s="42">
        <f t="shared" si="4"/>
        <v>1969.6708000000001</v>
      </c>
      <c r="G33" s="16">
        <f t="shared" si="5"/>
        <v>100453.21080000002</v>
      </c>
      <c r="H33" s="19"/>
      <c r="I33" s="1"/>
      <c r="J33" s="1"/>
    </row>
    <row r="34" spans="1:10" ht="14.25">
      <c r="A34" s="15" t="s">
        <v>98</v>
      </c>
      <c r="B34" s="16">
        <v>90550</v>
      </c>
      <c r="C34" s="16">
        <v>1000</v>
      </c>
      <c r="D34" s="16">
        <f>+[1]PP!F12</f>
        <v>4950</v>
      </c>
      <c r="E34" s="42">
        <f t="shared" si="3"/>
        <v>10456.56</v>
      </c>
      <c r="F34" s="42">
        <f t="shared" si="4"/>
        <v>1901.1312</v>
      </c>
      <c r="G34" s="16">
        <f t="shared" si="5"/>
        <v>96957.691200000001</v>
      </c>
      <c r="H34" s="19"/>
      <c r="I34" s="1"/>
      <c r="J34" s="1"/>
    </row>
    <row r="35" spans="1:10" ht="14.25">
      <c r="A35" s="15" t="s">
        <v>48</v>
      </c>
      <c r="B35" s="16">
        <v>88150</v>
      </c>
      <c r="C35" s="16">
        <v>1000</v>
      </c>
      <c r="D35" s="16">
        <v>4150</v>
      </c>
      <c r="E35" s="42">
        <f t="shared" si="3"/>
        <v>10258.799999999999</v>
      </c>
      <c r="F35" s="42">
        <f t="shared" si="4"/>
        <v>1865.1760000000002</v>
      </c>
      <c r="G35" s="16">
        <f t="shared" si="5"/>
        <v>95123.97600000001</v>
      </c>
      <c r="H35" s="19"/>
      <c r="I35" s="1"/>
      <c r="J35" s="1"/>
    </row>
    <row r="36" spans="1:10" ht="14.25">
      <c r="A36" s="15" t="s">
        <v>180</v>
      </c>
      <c r="B36" s="16">
        <v>90150</v>
      </c>
      <c r="C36" s="16">
        <v>1000</v>
      </c>
      <c r="D36" s="16">
        <v>5000</v>
      </c>
      <c r="E36" s="42">
        <f t="shared" si="3"/>
        <v>10400.94</v>
      </c>
      <c r="F36" s="42">
        <f t="shared" si="4"/>
        <v>1891.0188000000001</v>
      </c>
      <c r="G36" s="16">
        <f t="shared" si="5"/>
        <v>96441.958800000008</v>
      </c>
      <c r="H36" s="19"/>
      <c r="I36" s="1"/>
      <c r="J36" s="1"/>
    </row>
    <row r="37" spans="1:10" ht="14.25">
      <c r="A37" s="15" t="s">
        <v>33</v>
      </c>
      <c r="B37" s="16">
        <v>83250</v>
      </c>
      <c r="C37" s="85">
        <v>0</v>
      </c>
      <c r="D37" s="85">
        <v>0</v>
      </c>
      <c r="E37" s="42">
        <f t="shared" si="3"/>
        <v>10289.700000000001</v>
      </c>
      <c r="F37" s="42">
        <f t="shared" si="4"/>
        <v>1870.7939999999999</v>
      </c>
      <c r="G37" s="16">
        <f t="shared" si="5"/>
        <v>95410.493999999992</v>
      </c>
      <c r="H37" s="19"/>
      <c r="I37" s="1"/>
      <c r="J37" s="1"/>
    </row>
    <row r="38" spans="1:10" ht="14.25">
      <c r="A38" s="15" t="s">
        <v>45</v>
      </c>
      <c r="B38" s="16">
        <v>79250</v>
      </c>
      <c r="C38" s="85">
        <v>0</v>
      </c>
      <c r="D38" s="85">
        <v>0</v>
      </c>
      <c r="E38" s="42">
        <f t="shared" si="3"/>
        <v>9795.2999999999993</v>
      </c>
      <c r="F38" s="42">
        <f t="shared" si="4"/>
        <v>1780.9060000000002</v>
      </c>
      <c r="G38" s="16">
        <f t="shared" si="5"/>
        <v>90826.206000000006</v>
      </c>
      <c r="H38" s="19"/>
      <c r="I38" s="1"/>
      <c r="J38" s="1"/>
    </row>
    <row r="39" spans="1:10" ht="14.25">
      <c r="A39" s="15" t="s">
        <v>74</v>
      </c>
      <c r="B39" s="16">
        <v>77250</v>
      </c>
      <c r="C39" s="85">
        <v>0</v>
      </c>
      <c r="D39" s="85">
        <v>0</v>
      </c>
      <c r="E39" s="42">
        <f t="shared" si="3"/>
        <v>9548.1</v>
      </c>
      <c r="F39" s="42">
        <f t="shared" si="4"/>
        <v>1735.9620000000002</v>
      </c>
      <c r="G39" s="16">
        <f t="shared" si="5"/>
        <v>88534.062000000005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94600</v>
      </c>
      <c r="C41" s="16">
        <v>1000</v>
      </c>
      <c r="D41" s="16">
        <v>5850</v>
      </c>
      <c r="E41" s="42">
        <f t="shared" ref="E41:E49" si="6">+(B41-C41-D41)*0.1236</f>
        <v>10845.9</v>
      </c>
      <c r="F41" s="42">
        <f t="shared" ref="F41:F49" si="7">+(B41-C41-D41+E41)*0.02</f>
        <v>1971.9179999999999</v>
      </c>
      <c r="G41" s="16">
        <f t="shared" ref="G41:G49" si="8">+B41-C41-D41+E41+F41</f>
        <v>100567.818</v>
      </c>
      <c r="H41" s="19"/>
      <c r="I41" s="1"/>
      <c r="J41" s="1"/>
    </row>
    <row r="42" spans="1:10" ht="14.25">
      <c r="A42" s="62" t="s">
        <v>201</v>
      </c>
      <c r="B42" s="16">
        <v>92300</v>
      </c>
      <c r="C42" s="16">
        <v>1000</v>
      </c>
      <c r="D42" s="16">
        <v>5300</v>
      </c>
      <c r="E42" s="42">
        <f t="shared" si="6"/>
        <v>10629.6</v>
      </c>
      <c r="F42" s="42">
        <f t="shared" si="7"/>
        <v>1932.5920000000001</v>
      </c>
      <c r="G42" s="16">
        <f t="shared" si="8"/>
        <v>98562.19200000001</v>
      </c>
      <c r="H42" s="19"/>
      <c r="I42" s="1"/>
      <c r="J42" s="1"/>
    </row>
    <row r="43" spans="1:10" ht="14.25">
      <c r="A43" s="15" t="s">
        <v>78</v>
      </c>
      <c r="B43" s="16">
        <v>93000</v>
      </c>
      <c r="C43" s="16">
        <v>1000</v>
      </c>
      <c r="D43" s="16">
        <v>5300</v>
      </c>
      <c r="E43" s="42">
        <f t="shared" si="6"/>
        <v>10716.12</v>
      </c>
      <c r="F43" s="42">
        <f t="shared" si="7"/>
        <v>1948.3224</v>
      </c>
      <c r="G43" s="16">
        <f t="shared" si="8"/>
        <v>99364.4424</v>
      </c>
      <c r="H43" s="19"/>
      <c r="I43" s="1"/>
      <c r="J43" s="1"/>
    </row>
    <row r="44" spans="1:10" ht="14.25">
      <c r="A44" s="15" t="s">
        <v>206</v>
      </c>
      <c r="B44" s="16">
        <v>91100</v>
      </c>
      <c r="C44" s="16">
        <v>1000</v>
      </c>
      <c r="D44" s="16">
        <v>5550</v>
      </c>
      <c r="E44" s="42">
        <f t="shared" si="6"/>
        <v>10450.380000000001</v>
      </c>
      <c r="F44" s="42">
        <f t="shared" si="7"/>
        <v>1900.0076000000001</v>
      </c>
      <c r="G44" s="16">
        <f t="shared" si="8"/>
        <v>96900.387600000002</v>
      </c>
      <c r="H44" s="19"/>
      <c r="I44" s="1"/>
      <c r="J44" s="1"/>
    </row>
    <row r="45" spans="1:10" ht="14.25">
      <c r="A45" s="15" t="s">
        <v>131</v>
      </c>
      <c r="B45" s="16">
        <v>91050</v>
      </c>
      <c r="C45" s="16">
        <v>1000</v>
      </c>
      <c r="D45" s="16">
        <v>5600</v>
      </c>
      <c r="E45" s="42">
        <f t="shared" si="6"/>
        <v>10438.02</v>
      </c>
      <c r="F45" s="42">
        <f t="shared" si="7"/>
        <v>1897.7604000000001</v>
      </c>
      <c r="G45" s="16">
        <f t="shared" si="8"/>
        <v>96785.780400000003</v>
      </c>
      <c r="H45" s="19"/>
      <c r="I45" s="1"/>
      <c r="J45" s="1"/>
    </row>
    <row r="46" spans="1:10" ht="14.25">
      <c r="A46" s="15" t="s">
        <v>132</v>
      </c>
      <c r="B46" s="16">
        <v>90550</v>
      </c>
      <c r="C46" s="16">
        <v>1000</v>
      </c>
      <c r="D46" s="16">
        <v>5650</v>
      </c>
      <c r="E46" s="42">
        <f t="shared" si="6"/>
        <v>10370.040000000001</v>
      </c>
      <c r="F46" s="42">
        <f t="shared" si="7"/>
        <v>1885.4008000000001</v>
      </c>
      <c r="G46" s="16">
        <f t="shared" si="8"/>
        <v>96155.440800000011</v>
      </c>
      <c r="H46" s="19"/>
      <c r="I46" s="1"/>
      <c r="J46" s="1"/>
    </row>
    <row r="47" spans="1:10" ht="14.25">
      <c r="A47" s="15" t="s">
        <v>79</v>
      </c>
      <c r="B47" s="16">
        <v>91900</v>
      </c>
      <c r="C47" s="16">
        <v>1000</v>
      </c>
      <c r="D47" s="16">
        <v>5400</v>
      </c>
      <c r="E47" s="42">
        <f t="shared" si="6"/>
        <v>10567.8</v>
      </c>
      <c r="F47" s="42">
        <f t="shared" si="7"/>
        <v>1921.356</v>
      </c>
      <c r="G47" s="16">
        <f t="shared" si="8"/>
        <v>97989.156000000003</v>
      </c>
      <c r="H47" s="19"/>
      <c r="I47" s="1"/>
      <c r="J47" s="1"/>
    </row>
    <row r="48" spans="1:10" ht="14.25">
      <c r="A48" s="15" t="s">
        <v>49</v>
      </c>
      <c r="B48" s="16">
        <v>93400</v>
      </c>
      <c r="C48" s="16">
        <v>1000</v>
      </c>
      <c r="D48" s="16">
        <v>3100</v>
      </c>
      <c r="E48" s="42">
        <f t="shared" si="6"/>
        <v>11037.48</v>
      </c>
      <c r="F48" s="42">
        <f t="shared" si="7"/>
        <v>2006.7495999999999</v>
      </c>
      <c r="G48" s="16">
        <f t="shared" si="8"/>
        <v>102344.22959999999</v>
      </c>
      <c r="H48" s="19"/>
      <c r="I48" s="1"/>
      <c r="J48" s="1"/>
    </row>
    <row r="49" spans="1:11" ht="14.25">
      <c r="A49" s="70" t="s">
        <v>164</v>
      </c>
      <c r="B49" s="16">
        <v>92600</v>
      </c>
      <c r="C49" s="16">
        <v>1000</v>
      </c>
      <c r="D49" s="16">
        <f>+[1]PP!K12</f>
        <v>5600</v>
      </c>
      <c r="E49" s="42">
        <f t="shared" si="6"/>
        <v>10629.6</v>
      </c>
      <c r="F49" s="42">
        <f t="shared" si="7"/>
        <v>1932.5920000000001</v>
      </c>
      <c r="G49" s="16">
        <f t="shared" si="8"/>
        <v>98562.19200000001</v>
      </c>
      <c r="H49" s="19"/>
      <c r="I49" s="1"/>
      <c r="J49" s="1"/>
    </row>
    <row r="50" spans="1:11" ht="15">
      <c r="A50" s="38" t="s">
        <v>14</v>
      </c>
      <c r="B50" s="16"/>
      <c r="C50" s="16"/>
      <c r="D50" s="42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89950</v>
      </c>
      <c r="C51" s="16">
        <v>1000</v>
      </c>
      <c r="D51" s="42">
        <v>6200</v>
      </c>
      <c r="E51" s="42">
        <f t="shared" ref="E51:E58" si="9">+(B51-C51-D51)*0.1236</f>
        <v>10227.9</v>
      </c>
      <c r="F51" s="42">
        <f t="shared" ref="F51:F58" si="10">+(B51-C51-D51+E51)*0.02</f>
        <v>1859.558</v>
      </c>
      <c r="G51" s="16">
        <f t="shared" ref="G51:G58" si="11">+B51-C51-D51+E51+F51</f>
        <v>94837.457999999999</v>
      </c>
      <c r="H51" s="19"/>
      <c r="I51" s="1"/>
      <c r="J51" s="1"/>
    </row>
    <row r="52" spans="1:11" ht="14.25">
      <c r="A52" s="15" t="s">
        <v>138</v>
      </c>
      <c r="B52" s="16">
        <v>89400</v>
      </c>
      <c r="C52" s="16">
        <v>1000</v>
      </c>
      <c r="D52" s="42">
        <v>6650</v>
      </c>
      <c r="E52" s="42">
        <f t="shared" si="9"/>
        <v>10104.299999999999</v>
      </c>
      <c r="F52" s="42">
        <f t="shared" si="10"/>
        <v>1837.086</v>
      </c>
      <c r="G52" s="16">
        <f t="shared" si="11"/>
        <v>93691.385999999999</v>
      </c>
      <c r="H52" s="19"/>
      <c r="I52" s="1"/>
      <c r="J52" s="1"/>
    </row>
    <row r="53" spans="1:11" ht="14.25">
      <c r="A53" s="15" t="s">
        <v>115</v>
      </c>
      <c r="B53" s="16">
        <v>89400</v>
      </c>
      <c r="C53" s="16">
        <v>1000</v>
      </c>
      <c r="D53" s="42">
        <v>6650</v>
      </c>
      <c r="E53" s="42">
        <f t="shared" si="9"/>
        <v>10104.299999999999</v>
      </c>
      <c r="F53" s="42">
        <f t="shared" si="10"/>
        <v>1837.086</v>
      </c>
      <c r="G53" s="16">
        <f t="shared" si="11"/>
        <v>93691.385999999999</v>
      </c>
      <c r="H53" s="19"/>
      <c r="I53" s="1"/>
      <c r="J53" s="1"/>
    </row>
    <row r="54" spans="1:11" ht="14.25">
      <c r="A54" s="15" t="s">
        <v>44</v>
      </c>
      <c r="B54" s="16">
        <v>90250</v>
      </c>
      <c r="C54" s="16">
        <v>1000</v>
      </c>
      <c r="D54" s="42">
        <v>5050</v>
      </c>
      <c r="E54" s="42">
        <f t="shared" si="9"/>
        <v>10407.120000000001</v>
      </c>
      <c r="F54" s="42">
        <f t="shared" si="10"/>
        <v>1892.1424</v>
      </c>
      <c r="G54" s="16">
        <f t="shared" si="11"/>
        <v>96499.262399999992</v>
      </c>
      <c r="H54" s="19"/>
      <c r="I54" s="1"/>
      <c r="J54" s="1"/>
    </row>
    <row r="55" spans="1:11" ht="14.25">
      <c r="A55" s="15" t="s">
        <v>55</v>
      </c>
      <c r="B55" s="16">
        <v>91750</v>
      </c>
      <c r="C55" s="16">
        <v>1000</v>
      </c>
      <c r="D55" s="42">
        <v>5050</v>
      </c>
      <c r="E55" s="42">
        <f t="shared" si="9"/>
        <v>10592.52</v>
      </c>
      <c r="F55" s="42">
        <f t="shared" si="10"/>
        <v>1925.8504</v>
      </c>
      <c r="G55" s="16">
        <f t="shared" si="11"/>
        <v>98218.3704</v>
      </c>
      <c r="H55" s="19"/>
      <c r="I55" s="1"/>
      <c r="J55" s="1"/>
    </row>
    <row r="56" spans="1:11" ht="14.25">
      <c r="A56" s="15" t="s">
        <v>188</v>
      </c>
      <c r="B56" s="16">
        <v>91450</v>
      </c>
      <c r="C56" s="16">
        <v>1000</v>
      </c>
      <c r="D56" s="42">
        <v>5450</v>
      </c>
      <c r="E56" s="42">
        <f t="shared" si="9"/>
        <v>10506</v>
      </c>
      <c r="F56" s="42">
        <f t="shared" si="10"/>
        <v>1910.1200000000001</v>
      </c>
      <c r="G56" s="16">
        <f t="shared" si="11"/>
        <v>97416.12</v>
      </c>
      <c r="H56" s="19"/>
      <c r="I56" s="1"/>
      <c r="J56" s="1"/>
    </row>
    <row r="57" spans="1:11" ht="14.25">
      <c r="A57" s="15" t="s">
        <v>184</v>
      </c>
      <c r="B57" s="16">
        <v>90950</v>
      </c>
      <c r="C57" s="16">
        <v>1000</v>
      </c>
      <c r="D57" s="42">
        <v>5450</v>
      </c>
      <c r="E57" s="42">
        <f>+(B57-C57-D57)*0.1236</f>
        <v>10444.200000000001</v>
      </c>
      <c r="F57" s="42">
        <f t="shared" si="10"/>
        <v>1898.884</v>
      </c>
      <c r="G57" s="16">
        <f t="shared" si="11"/>
        <v>96843.084000000003</v>
      </c>
      <c r="H57" s="19"/>
      <c r="I57" s="1"/>
      <c r="J57" s="1"/>
    </row>
    <row r="58" spans="1:11" ht="14.25">
      <c r="A58" s="15" t="s">
        <v>11</v>
      </c>
      <c r="B58" s="16">
        <v>85100</v>
      </c>
      <c r="C58" s="85">
        <v>0</v>
      </c>
      <c r="D58" s="42">
        <v>1900</v>
      </c>
      <c r="E58" s="42">
        <f t="shared" si="9"/>
        <v>10283.52</v>
      </c>
      <c r="F58" s="42">
        <f t="shared" si="10"/>
        <v>1869.6704000000002</v>
      </c>
      <c r="G58" s="16">
        <f t="shared" si="11"/>
        <v>95353.190400000007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7" right="0" top="0.25" bottom="0" header="0" footer="0"/>
  <pageSetup scale="70" orientation="portrait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A1:K78"/>
  <sheetViews>
    <sheetView topLeftCell="A52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0.8554687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111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88050</v>
      </c>
      <c r="C10" s="16">
        <v>1000</v>
      </c>
      <c r="D10" s="42">
        <v>5700</v>
      </c>
      <c r="E10" s="42">
        <f>+(B10-C10-D10)*0.1236</f>
        <v>10054.86</v>
      </c>
      <c r="F10" s="42">
        <f>+(B10-C10-D10+E10)*0.02</f>
        <v>1828.0972000000002</v>
      </c>
      <c r="G10" s="16">
        <f>+B10-C10-D10+E10+F10</f>
        <v>93232.957200000004</v>
      </c>
      <c r="H10" s="19"/>
      <c r="I10" s="49" t="s">
        <v>53</v>
      </c>
      <c r="J10" s="50"/>
    </row>
    <row r="11" spans="1:10" ht="14.25">
      <c r="A11" s="62" t="s">
        <v>43</v>
      </c>
      <c r="B11" s="17">
        <v>89550</v>
      </c>
      <c r="C11" s="16">
        <v>1000</v>
      </c>
      <c r="D11" s="42">
        <v>5700</v>
      </c>
      <c r="E11" s="42">
        <f t="shared" ref="E11:E27" si="0">+(B11-C11-D11)*0.1236</f>
        <v>10240.26</v>
      </c>
      <c r="F11" s="42">
        <f t="shared" ref="F11:F27" si="1">+(B11-C11-D11+E11)*0.02</f>
        <v>1861.8052</v>
      </c>
      <c r="G11" s="16">
        <f t="shared" ref="G11:G27" si="2">+B11-C11-D11+E11+F11</f>
        <v>94952.065199999997</v>
      </c>
      <c r="H11" s="19"/>
      <c r="I11" s="29"/>
      <c r="J11" s="29"/>
    </row>
    <row r="12" spans="1:10" ht="14.25">
      <c r="A12" s="62" t="s">
        <v>198</v>
      </c>
      <c r="B12" s="17">
        <v>87550</v>
      </c>
      <c r="C12" s="16">
        <v>1000</v>
      </c>
      <c r="D12" s="42">
        <v>5700</v>
      </c>
      <c r="E12" s="42">
        <f t="shared" si="0"/>
        <v>9993.06</v>
      </c>
      <c r="F12" s="42">
        <f t="shared" si="1"/>
        <v>1816.8612000000001</v>
      </c>
      <c r="G12" s="16">
        <f t="shared" si="2"/>
        <v>92659.921199999997</v>
      </c>
      <c r="H12" s="19"/>
      <c r="I12" s="29"/>
      <c r="J12" s="29"/>
    </row>
    <row r="13" spans="1:10" ht="14.25">
      <c r="A13" s="62" t="s">
        <v>207</v>
      </c>
      <c r="B13" s="17">
        <v>87000</v>
      </c>
      <c r="C13" s="16">
        <v>1000</v>
      </c>
      <c r="D13" s="42">
        <v>5750</v>
      </c>
      <c r="E13" s="42">
        <f t="shared" si="0"/>
        <v>9918.9</v>
      </c>
      <c r="F13" s="42">
        <f t="shared" si="1"/>
        <v>1803.3779999999999</v>
      </c>
      <c r="G13" s="16">
        <f t="shared" si="2"/>
        <v>91972.277999999991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88500</v>
      </c>
      <c r="C14" s="16">
        <v>1000</v>
      </c>
      <c r="D14" s="42">
        <v>5750</v>
      </c>
      <c r="E14" s="42">
        <f t="shared" si="0"/>
        <v>10104.299999999999</v>
      </c>
      <c r="F14" s="42">
        <f t="shared" si="1"/>
        <v>1837.086</v>
      </c>
      <c r="G14" s="16">
        <f t="shared" si="2"/>
        <v>93691.385999999999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87500</v>
      </c>
      <c r="C15" s="16">
        <v>1000</v>
      </c>
      <c r="D15" s="42">
        <v>5750</v>
      </c>
      <c r="E15" s="42">
        <f t="shared" si="0"/>
        <v>9980.7000000000007</v>
      </c>
      <c r="F15" s="42">
        <f t="shared" si="1"/>
        <v>1814.614</v>
      </c>
      <c r="G15" s="16">
        <f t="shared" si="2"/>
        <v>92545.313999999998</v>
      </c>
      <c r="H15" s="33"/>
      <c r="I15" s="33"/>
      <c r="J15" s="32"/>
    </row>
    <row r="16" spans="1:10" ht="14.25">
      <c r="A16" s="62" t="s">
        <v>42</v>
      </c>
      <c r="B16" s="16">
        <v>90200</v>
      </c>
      <c r="C16" s="16">
        <v>1000</v>
      </c>
      <c r="D16" s="42">
        <v>5950</v>
      </c>
      <c r="E16" s="42">
        <f t="shared" si="0"/>
        <v>10289.700000000001</v>
      </c>
      <c r="F16" s="42">
        <f t="shared" si="1"/>
        <v>1870.7939999999999</v>
      </c>
      <c r="G16" s="16">
        <f t="shared" si="2"/>
        <v>95410.493999999992</v>
      </c>
      <c r="H16" s="33"/>
      <c r="I16" s="33"/>
      <c r="J16" s="32"/>
    </row>
    <row r="17" spans="1:10" ht="14.25">
      <c r="A17" s="62" t="s">
        <v>30</v>
      </c>
      <c r="B17" s="16">
        <v>88950</v>
      </c>
      <c r="C17" s="16">
        <v>1000</v>
      </c>
      <c r="D17" s="42">
        <v>5800</v>
      </c>
      <c r="E17" s="42">
        <f t="shared" si="0"/>
        <v>10153.74</v>
      </c>
      <c r="F17" s="42">
        <f t="shared" si="1"/>
        <v>1846.0748000000001</v>
      </c>
      <c r="G17" s="16">
        <f t="shared" si="2"/>
        <v>94149.814800000007</v>
      </c>
      <c r="H17" s="76" t="s">
        <v>75</v>
      </c>
      <c r="I17" s="41">
        <v>3066</v>
      </c>
      <c r="J17" s="16">
        <f>+I17*0.0309</f>
        <v>94.739400000000003</v>
      </c>
    </row>
    <row r="18" spans="1:10" ht="14.25">
      <c r="A18" s="62" t="s">
        <v>161</v>
      </c>
      <c r="B18" s="16">
        <v>89850</v>
      </c>
      <c r="C18" s="16">
        <v>1000</v>
      </c>
      <c r="D18" s="42">
        <v>5550</v>
      </c>
      <c r="E18" s="42">
        <f t="shared" si="0"/>
        <v>10295.880000000001</v>
      </c>
      <c r="F18" s="42">
        <f t="shared" si="1"/>
        <v>1871.9176000000002</v>
      </c>
      <c r="G18" s="16">
        <f t="shared" si="2"/>
        <v>95467.797600000005</v>
      </c>
      <c r="H18" s="76" t="s">
        <v>76</v>
      </c>
      <c r="I18" s="41">
        <v>3149</v>
      </c>
      <c r="J18" s="16">
        <f>+I18*0.0309</f>
        <v>97.304100000000005</v>
      </c>
    </row>
    <row r="19" spans="1:10" ht="14.25">
      <c r="A19" s="62" t="s">
        <v>208</v>
      </c>
      <c r="B19" s="16">
        <v>86550</v>
      </c>
      <c r="C19" s="16">
        <v>1000</v>
      </c>
      <c r="D19" s="42">
        <v>5550</v>
      </c>
      <c r="E19" s="42">
        <f t="shared" si="0"/>
        <v>9888</v>
      </c>
      <c r="F19" s="42">
        <f t="shared" si="1"/>
        <v>1797.76</v>
      </c>
      <c r="G19" s="16">
        <f t="shared" si="2"/>
        <v>91685.759999999995</v>
      </c>
      <c r="H19" s="76" t="s">
        <v>81</v>
      </c>
      <c r="I19" s="41">
        <v>3075</v>
      </c>
      <c r="J19" s="16">
        <f>+I19*0.0309</f>
        <v>95.017499999999998</v>
      </c>
    </row>
    <row r="20" spans="1:10" ht="14.25">
      <c r="A20" s="62" t="s">
        <v>155</v>
      </c>
      <c r="B20" s="16">
        <v>88850</v>
      </c>
      <c r="C20" s="16">
        <v>1000</v>
      </c>
      <c r="D20" s="42">
        <v>6150</v>
      </c>
      <c r="E20" s="42">
        <f t="shared" si="0"/>
        <v>10098.120000000001</v>
      </c>
      <c r="F20" s="42">
        <f t="shared" si="1"/>
        <v>1835.9623999999999</v>
      </c>
      <c r="G20" s="16">
        <f t="shared" si="2"/>
        <v>93634.082399999999</v>
      </c>
      <c r="H20" s="76" t="s">
        <v>65</v>
      </c>
      <c r="I20" s="41">
        <v>3626</v>
      </c>
      <c r="J20" s="16">
        <f>+I20*0.0309</f>
        <v>112.04340000000001</v>
      </c>
    </row>
    <row r="21" spans="1:10" ht="14.25">
      <c r="A21" s="62" t="s">
        <v>156</v>
      </c>
      <c r="B21" s="16">
        <v>91750</v>
      </c>
      <c r="C21" s="16">
        <v>1000</v>
      </c>
      <c r="D21" s="43">
        <v>6500</v>
      </c>
      <c r="E21" s="42">
        <f t="shared" si="0"/>
        <v>10413.299999999999</v>
      </c>
      <c r="F21" s="42">
        <f t="shared" si="1"/>
        <v>1893.2660000000001</v>
      </c>
      <c r="G21" s="16">
        <f t="shared" si="2"/>
        <v>96556.566000000006</v>
      </c>
      <c r="H21" s="76"/>
      <c r="I21" s="41"/>
      <c r="J21" s="16"/>
    </row>
    <row r="22" spans="1:10" ht="14.25">
      <c r="A22" s="62" t="s">
        <v>130</v>
      </c>
      <c r="B22" s="17">
        <v>86900</v>
      </c>
      <c r="C22" s="16">
        <v>1000</v>
      </c>
      <c r="D22" s="43">
        <v>5450</v>
      </c>
      <c r="E22" s="42">
        <f t="shared" si="0"/>
        <v>9943.6200000000008</v>
      </c>
      <c r="F22" s="42">
        <f t="shared" si="1"/>
        <v>1807.8724</v>
      </c>
      <c r="G22" s="16">
        <f t="shared" si="2"/>
        <v>92201.492399999988</v>
      </c>
      <c r="H22" s="76" t="s">
        <v>82</v>
      </c>
      <c r="I22" s="41">
        <v>3154</v>
      </c>
      <c r="J22" s="16">
        <f>+I22*0.0309</f>
        <v>97.458600000000004</v>
      </c>
    </row>
    <row r="23" spans="1:10" ht="14.25">
      <c r="A23" s="62" t="s">
        <v>95</v>
      </c>
      <c r="B23" s="16">
        <v>87450</v>
      </c>
      <c r="C23" s="16">
        <v>1000</v>
      </c>
      <c r="D23" s="42">
        <v>5550</v>
      </c>
      <c r="E23" s="42">
        <f t="shared" si="0"/>
        <v>9999.24</v>
      </c>
      <c r="F23" s="42">
        <f t="shared" si="1"/>
        <v>1817.9848000000002</v>
      </c>
      <c r="G23" s="16">
        <f t="shared" si="2"/>
        <v>92717.224800000011</v>
      </c>
      <c r="H23" s="76" t="s">
        <v>77</v>
      </c>
      <c r="I23" s="41">
        <v>2981</v>
      </c>
      <c r="J23" s="16">
        <f>+I23*0.0309</f>
        <v>92.112899999999996</v>
      </c>
    </row>
    <row r="24" spans="1:10" ht="14.25">
      <c r="A24" s="62" t="s">
        <v>157</v>
      </c>
      <c r="B24" s="16">
        <v>93200</v>
      </c>
      <c r="C24" s="16">
        <v>1000</v>
      </c>
      <c r="D24" s="43">
        <v>6550</v>
      </c>
      <c r="E24" s="42">
        <f t="shared" si="0"/>
        <v>10586.34</v>
      </c>
      <c r="F24" s="42">
        <f t="shared" si="1"/>
        <v>1924.7267999999999</v>
      </c>
      <c r="G24" s="16">
        <f t="shared" si="2"/>
        <v>98161.066800000001</v>
      </c>
      <c r="H24" s="33"/>
      <c r="I24" s="32"/>
      <c r="J24" s="47"/>
    </row>
    <row r="25" spans="1:10" ht="14.25">
      <c r="A25" s="62" t="s">
        <v>183</v>
      </c>
      <c r="B25" s="16">
        <v>90250</v>
      </c>
      <c r="C25" s="16">
        <v>1000</v>
      </c>
      <c r="D25" s="43">
        <v>6500</v>
      </c>
      <c r="E25" s="42">
        <f t="shared" si="0"/>
        <v>10227.9</v>
      </c>
      <c r="F25" s="42">
        <f t="shared" si="1"/>
        <v>1859.558</v>
      </c>
      <c r="G25" s="16">
        <f t="shared" si="2"/>
        <v>94837.457999999999</v>
      </c>
      <c r="H25" s="33"/>
      <c r="I25" s="66"/>
      <c r="J25" s="47"/>
    </row>
    <row r="26" spans="1:10" ht="13.5" customHeight="1">
      <c r="A26" s="62" t="s">
        <v>205</v>
      </c>
      <c r="B26" s="16">
        <v>82950</v>
      </c>
      <c r="C26" s="85">
        <v>0</v>
      </c>
      <c r="D26" s="42">
        <v>1850</v>
      </c>
      <c r="E26" s="42">
        <f t="shared" si="0"/>
        <v>10023.960000000001</v>
      </c>
      <c r="F26" s="42">
        <f t="shared" si="1"/>
        <v>1822.4792000000002</v>
      </c>
      <c r="G26" s="16">
        <f t="shared" si="2"/>
        <v>92946.439200000008</v>
      </c>
      <c r="H26" s="33"/>
      <c r="I26" s="33"/>
      <c r="J26" s="32"/>
    </row>
    <row r="27" spans="1:10" ht="14.25">
      <c r="A27" s="62" t="s">
        <v>11</v>
      </c>
      <c r="B27" s="16">
        <v>81950</v>
      </c>
      <c r="C27" s="85">
        <v>0</v>
      </c>
      <c r="D27" s="42">
        <v>1850</v>
      </c>
      <c r="E27" s="42">
        <f t="shared" si="0"/>
        <v>9900.36</v>
      </c>
      <c r="F27" s="42">
        <f t="shared" si="1"/>
        <v>1800.0072</v>
      </c>
      <c r="G27" s="16">
        <f t="shared" si="2"/>
        <v>91800.367200000008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89800</v>
      </c>
      <c r="C29" s="16">
        <v>1000</v>
      </c>
      <c r="D29" s="16">
        <v>5800</v>
      </c>
      <c r="E29" s="42">
        <f t="shared" ref="E29:E39" si="3">+(B29-C29-D29)*0.1236</f>
        <v>10258.799999999999</v>
      </c>
      <c r="F29" s="42">
        <f t="shared" ref="F29:F39" si="4">+(B29-C29-D29+E29)*0.02</f>
        <v>1865.1760000000002</v>
      </c>
      <c r="G29" s="16">
        <f t="shared" ref="G29:G39" si="5">+B29-C29-D29+E29+F29</f>
        <v>95123.97600000001</v>
      </c>
      <c r="H29" s="37" t="s">
        <v>35</v>
      </c>
      <c r="I29" s="1"/>
    </row>
    <row r="30" spans="1:10" ht="14.25">
      <c r="A30" s="15" t="s">
        <v>47</v>
      </c>
      <c r="B30" s="16">
        <v>89600</v>
      </c>
      <c r="C30" s="16">
        <v>1000</v>
      </c>
      <c r="D30" s="16">
        <v>6600</v>
      </c>
      <c r="E30" s="42">
        <f t="shared" si="3"/>
        <v>10135.200000000001</v>
      </c>
      <c r="F30" s="42">
        <f t="shared" si="4"/>
        <v>1842.704</v>
      </c>
      <c r="G30" s="16">
        <f t="shared" si="5"/>
        <v>93977.903999999995</v>
      </c>
      <c r="H30" s="19"/>
      <c r="I30" s="1"/>
      <c r="J30" s="1"/>
    </row>
    <row r="31" spans="1:10" ht="14.25">
      <c r="A31" s="15" t="s">
        <v>46</v>
      </c>
      <c r="B31" s="16">
        <v>88250</v>
      </c>
      <c r="C31" s="16">
        <v>1000</v>
      </c>
      <c r="D31" s="16">
        <v>5700</v>
      </c>
      <c r="E31" s="42">
        <f t="shared" si="3"/>
        <v>10079.58</v>
      </c>
      <c r="F31" s="42">
        <f t="shared" si="4"/>
        <v>1832.5916</v>
      </c>
      <c r="G31" s="16">
        <f t="shared" si="5"/>
        <v>93462.171600000001</v>
      </c>
      <c r="H31" s="19"/>
      <c r="I31" s="1"/>
      <c r="J31" s="7"/>
    </row>
    <row r="32" spans="1:10" ht="14.25">
      <c r="A32" s="15" t="s">
        <v>179</v>
      </c>
      <c r="B32" s="16">
        <v>90350</v>
      </c>
      <c r="C32" s="16">
        <v>1000</v>
      </c>
      <c r="D32" s="16">
        <v>5800</v>
      </c>
      <c r="E32" s="42">
        <f t="shared" si="3"/>
        <v>10326.780000000001</v>
      </c>
      <c r="F32" s="42">
        <f t="shared" si="4"/>
        <v>1877.5355999999999</v>
      </c>
      <c r="G32" s="16">
        <f t="shared" si="5"/>
        <v>95754.315600000002</v>
      </c>
      <c r="H32" s="19"/>
      <c r="I32" s="1"/>
      <c r="J32" s="1"/>
    </row>
    <row r="33" spans="1:10" ht="14.25">
      <c r="A33" s="15" t="s">
        <v>32</v>
      </c>
      <c r="B33" s="16">
        <v>94150</v>
      </c>
      <c r="C33" s="16">
        <v>1000</v>
      </c>
      <c r="D33" s="16">
        <v>6650</v>
      </c>
      <c r="E33" s="42">
        <f t="shared" si="3"/>
        <v>10691.4</v>
      </c>
      <c r="F33" s="42">
        <f t="shared" si="4"/>
        <v>1943.828</v>
      </c>
      <c r="G33" s="16">
        <f t="shared" si="5"/>
        <v>99135.227999999988</v>
      </c>
      <c r="H33" s="19"/>
      <c r="I33" s="1"/>
      <c r="J33" s="1"/>
    </row>
    <row r="34" spans="1:10" ht="14.25">
      <c r="A34" s="15" t="s">
        <v>98</v>
      </c>
      <c r="B34" s="16">
        <v>90550</v>
      </c>
      <c r="C34" s="16">
        <v>1000</v>
      </c>
      <c r="D34" s="16">
        <v>6000</v>
      </c>
      <c r="E34" s="42">
        <f t="shared" si="3"/>
        <v>10326.780000000001</v>
      </c>
      <c r="F34" s="42">
        <f t="shared" si="4"/>
        <v>1877.5355999999999</v>
      </c>
      <c r="G34" s="16">
        <f t="shared" si="5"/>
        <v>95754.315600000002</v>
      </c>
      <c r="H34" s="19"/>
      <c r="I34" s="1"/>
      <c r="J34" s="1"/>
    </row>
    <row r="35" spans="1:10" ht="14.25">
      <c r="A35" s="15" t="s">
        <v>48</v>
      </c>
      <c r="B35" s="16">
        <v>88150</v>
      </c>
      <c r="C35" s="16">
        <v>1000</v>
      </c>
      <c r="D35" s="16">
        <v>6050</v>
      </c>
      <c r="E35" s="42">
        <f t="shared" si="3"/>
        <v>10023.960000000001</v>
      </c>
      <c r="F35" s="42">
        <f t="shared" si="4"/>
        <v>1822.4792000000002</v>
      </c>
      <c r="G35" s="16">
        <f t="shared" si="5"/>
        <v>92946.439200000008</v>
      </c>
      <c r="H35" s="19"/>
      <c r="I35" s="1"/>
      <c r="J35" s="1"/>
    </row>
    <row r="36" spans="1:10" ht="14.25">
      <c r="A36" s="15" t="s">
        <v>180</v>
      </c>
      <c r="B36" s="16">
        <v>90150</v>
      </c>
      <c r="C36" s="16">
        <v>1000</v>
      </c>
      <c r="D36" s="16">
        <v>6100</v>
      </c>
      <c r="E36" s="42">
        <f t="shared" si="3"/>
        <v>10264.98</v>
      </c>
      <c r="F36" s="42">
        <f t="shared" si="4"/>
        <v>1866.2996000000001</v>
      </c>
      <c r="G36" s="16">
        <f t="shared" si="5"/>
        <v>95181.279599999994</v>
      </c>
      <c r="H36" s="19"/>
      <c r="I36" s="1"/>
      <c r="J36" s="1"/>
    </row>
    <row r="37" spans="1:10" ht="14.25">
      <c r="A37" s="15" t="s">
        <v>33</v>
      </c>
      <c r="B37" s="16">
        <v>83250</v>
      </c>
      <c r="C37" s="85">
        <v>0</v>
      </c>
      <c r="D37" s="85">
        <v>0</v>
      </c>
      <c r="E37" s="42">
        <f t="shared" si="3"/>
        <v>10289.700000000001</v>
      </c>
      <c r="F37" s="42">
        <f t="shared" si="4"/>
        <v>1870.7939999999999</v>
      </c>
      <c r="G37" s="16">
        <f t="shared" si="5"/>
        <v>95410.493999999992</v>
      </c>
      <c r="H37" s="19"/>
      <c r="I37" s="1"/>
      <c r="J37" s="1"/>
    </row>
    <row r="38" spans="1:10" ht="14.25">
      <c r="A38" s="15" t="s">
        <v>45</v>
      </c>
      <c r="B38" s="16">
        <v>79250</v>
      </c>
      <c r="C38" s="85">
        <v>0</v>
      </c>
      <c r="D38" s="85">
        <v>0</v>
      </c>
      <c r="E38" s="42">
        <f t="shared" si="3"/>
        <v>9795.2999999999993</v>
      </c>
      <c r="F38" s="42">
        <f t="shared" si="4"/>
        <v>1780.9060000000002</v>
      </c>
      <c r="G38" s="16">
        <f t="shared" si="5"/>
        <v>90826.206000000006</v>
      </c>
      <c r="H38" s="19"/>
      <c r="I38" s="1"/>
      <c r="J38" s="1"/>
    </row>
    <row r="39" spans="1:10" ht="14.25">
      <c r="A39" s="15" t="s">
        <v>74</v>
      </c>
      <c r="B39" s="16">
        <v>77250</v>
      </c>
      <c r="C39" s="85">
        <v>0</v>
      </c>
      <c r="D39" s="85">
        <v>0</v>
      </c>
      <c r="E39" s="42">
        <f t="shared" si="3"/>
        <v>9548.1</v>
      </c>
      <c r="F39" s="42">
        <f t="shared" si="4"/>
        <v>1735.9620000000002</v>
      </c>
      <c r="G39" s="16">
        <f t="shared" si="5"/>
        <v>88534.062000000005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/>
      <c r="F40" s="16"/>
      <c r="G40" s="16"/>
      <c r="H40" s="19"/>
      <c r="I40" s="1"/>
      <c r="J40" s="1"/>
    </row>
    <row r="41" spans="1:10" ht="14.25">
      <c r="A41" s="62" t="s">
        <v>169</v>
      </c>
      <c r="B41" s="16">
        <v>94600</v>
      </c>
      <c r="C41" s="16">
        <v>1000</v>
      </c>
      <c r="D41" s="16">
        <v>6950</v>
      </c>
      <c r="E41" s="42">
        <f t="shared" ref="E41:E49" si="6">+(B41-C41-D41)*0.1236</f>
        <v>10709.94</v>
      </c>
      <c r="F41" s="42">
        <f t="shared" ref="F41:F49" si="7">+(B41-C41-D41+E41)*0.02</f>
        <v>1947.1988000000001</v>
      </c>
      <c r="G41" s="16">
        <f t="shared" ref="G41:G49" si="8">+B41-C41-D41+E41+F41</f>
        <v>99307.138800000001</v>
      </c>
      <c r="H41" s="19"/>
      <c r="I41" s="1"/>
      <c r="J41" s="1"/>
    </row>
    <row r="42" spans="1:10" ht="14.25">
      <c r="A42" s="62" t="s">
        <v>201</v>
      </c>
      <c r="B42" s="16">
        <v>92300</v>
      </c>
      <c r="C42" s="16">
        <v>1000</v>
      </c>
      <c r="D42" s="16">
        <v>6400</v>
      </c>
      <c r="E42" s="42">
        <f t="shared" si="6"/>
        <v>10493.64</v>
      </c>
      <c r="F42" s="42">
        <f t="shared" si="7"/>
        <v>1907.8728000000001</v>
      </c>
      <c r="G42" s="16">
        <f t="shared" si="8"/>
        <v>97301.512799999997</v>
      </c>
      <c r="H42" s="19"/>
      <c r="I42" s="1"/>
      <c r="J42" s="1"/>
    </row>
    <row r="43" spans="1:10" ht="14.25">
      <c r="A43" s="15" t="s">
        <v>78</v>
      </c>
      <c r="B43" s="16">
        <v>93000</v>
      </c>
      <c r="C43" s="16">
        <v>1000</v>
      </c>
      <c r="D43" s="16">
        <v>6350</v>
      </c>
      <c r="E43" s="42">
        <f t="shared" si="6"/>
        <v>10586.34</v>
      </c>
      <c r="F43" s="42">
        <f t="shared" si="7"/>
        <v>1924.7267999999999</v>
      </c>
      <c r="G43" s="16">
        <f t="shared" si="8"/>
        <v>98161.066800000001</v>
      </c>
      <c r="H43" s="19"/>
      <c r="I43" s="1"/>
      <c r="J43" s="1"/>
    </row>
    <row r="44" spans="1:10" ht="14.25">
      <c r="A44" s="15" t="s">
        <v>206</v>
      </c>
      <c r="B44" s="16">
        <v>91100</v>
      </c>
      <c r="C44" s="16">
        <v>1000</v>
      </c>
      <c r="D44" s="16">
        <v>6700</v>
      </c>
      <c r="E44" s="42">
        <f t="shared" si="6"/>
        <v>10308.24</v>
      </c>
      <c r="F44" s="42">
        <f t="shared" si="7"/>
        <v>1874.1648000000002</v>
      </c>
      <c r="G44" s="16">
        <f t="shared" si="8"/>
        <v>95582.404800000004</v>
      </c>
      <c r="H44" s="19"/>
      <c r="I44" s="1"/>
      <c r="J44" s="1"/>
    </row>
    <row r="45" spans="1:10" ht="14.25">
      <c r="A45" s="15" t="s">
        <v>131</v>
      </c>
      <c r="B45" s="16">
        <v>91050</v>
      </c>
      <c r="C45" s="16">
        <v>1000</v>
      </c>
      <c r="D45" s="16">
        <v>6700</v>
      </c>
      <c r="E45" s="42">
        <f t="shared" si="6"/>
        <v>10302.06</v>
      </c>
      <c r="F45" s="42">
        <f t="shared" si="7"/>
        <v>1873.0411999999999</v>
      </c>
      <c r="G45" s="16">
        <f t="shared" si="8"/>
        <v>95525.101200000005</v>
      </c>
      <c r="H45" s="19"/>
      <c r="I45" s="1"/>
      <c r="J45" s="1"/>
    </row>
    <row r="46" spans="1:10" ht="14.25">
      <c r="A46" s="15" t="s">
        <v>132</v>
      </c>
      <c r="B46" s="16">
        <v>90550</v>
      </c>
      <c r="C46" s="16">
        <v>1000</v>
      </c>
      <c r="D46" s="16">
        <v>6750</v>
      </c>
      <c r="E46" s="42">
        <f t="shared" si="6"/>
        <v>10234.08</v>
      </c>
      <c r="F46" s="42">
        <f t="shared" si="7"/>
        <v>1860.6816000000001</v>
      </c>
      <c r="G46" s="16">
        <f t="shared" si="8"/>
        <v>94894.761599999998</v>
      </c>
      <c r="H46" s="19"/>
      <c r="I46" s="1"/>
      <c r="J46" s="1"/>
    </row>
    <row r="47" spans="1:10" ht="14.25">
      <c r="A47" s="15" t="s">
        <v>79</v>
      </c>
      <c r="B47" s="16">
        <v>91900</v>
      </c>
      <c r="C47" s="16">
        <v>1000</v>
      </c>
      <c r="D47" s="16">
        <v>6500</v>
      </c>
      <c r="E47" s="42">
        <f t="shared" si="6"/>
        <v>10431.84</v>
      </c>
      <c r="F47" s="42">
        <f t="shared" si="7"/>
        <v>1896.6368</v>
      </c>
      <c r="G47" s="16">
        <f t="shared" si="8"/>
        <v>96728.476799999989</v>
      </c>
      <c r="H47" s="19"/>
      <c r="I47" s="1"/>
      <c r="J47" s="1"/>
    </row>
    <row r="48" spans="1:10" ht="14.25">
      <c r="A48" s="15" t="s">
        <v>49</v>
      </c>
      <c r="B48" s="16">
        <v>93400</v>
      </c>
      <c r="C48" s="16">
        <v>1000</v>
      </c>
      <c r="D48" s="16">
        <v>3050</v>
      </c>
      <c r="E48" s="42">
        <f t="shared" si="6"/>
        <v>11043.66</v>
      </c>
      <c r="F48" s="42">
        <f t="shared" si="7"/>
        <v>2007.8732000000002</v>
      </c>
      <c r="G48" s="16">
        <f t="shared" si="8"/>
        <v>102401.53320000001</v>
      </c>
      <c r="H48" s="19"/>
      <c r="I48" s="1"/>
      <c r="J48" s="1"/>
    </row>
    <row r="49" spans="1:11" ht="14.25">
      <c r="A49" s="70" t="s">
        <v>164</v>
      </c>
      <c r="B49" s="16">
        <v>92600</v>
      </c>
      <c r="C49" s="16">
        <v>1000</v>
      </c>
      <c r="D49" s="16">
        <v>6600</v>
      </c>
      <c r="E49" s="42">
        <f t="shared" si="6"/>
        <v>10506</v>
      </c>
      <c r="F49" s="42">
        <f t="shared" si="7"/>
        <v>1910.1200000000001</v>
      </c>
      <c r="G49" s="16">
        <f t="shared" si="8"/>
        <v>97416.12</v>
      </c>
      <c r="H49" s="19"/>
      <c r="I49" s="1"/>
      <c r="J49" s="1"/>
    </row>
    <row r="50" spans="1:11" ht="15">
      <c r="A50" s="38" t="s">
        <v>14</v>
      </c>
      <c r="B50" s="16"/>
      <c r="C50" s="16"/>
      <c r="D50" s="42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89950</v>
      </c>
      <c r="C51" s="16">
        <v>1000</v>
      </c>
      <c r="D51" s="42">
        <v>6850</v>
      </c>
      <c r="E51" s="42">
        <f t="shared" ref="E51:E58" si="9">+(B51-C51-D51)*0.1236</f>
        <v>10147.56</v>
      </c>
      <c r="F51" s="42">
        <f t="shared" ref="F51:F58" si="10">+(B51-C51-D51+E51)*0.02</f>
        <v>1844.9512</v>
      </c>
      <c r="G51" s="16">
        <f t="shared" ref="G51:G58" si="11">+B51-C51-D51+E51+F51</f>
        <v>94092.511199999994</v>
      </c>
      <c r="H51" s="19"/>
      <c r="I51" s="1"/>
      <c r="J51" s="1"/>
    </row>
    <row r="52" spans="1:11" ht="14.25">
      <c r="A52" s="15" t="s">
        <v>138</v>
      </c>
      <c r="B52" s="16">
        <v>89400</v>
      </c>
      <c r="C52" s="16">
        <v>1000</v>
      </c>
      <c r="D52" s="42">
        <v>7300</v>
      </c>
      <c r="E52" s="42">
        <f t="shared" si="9"/>
        <v>10023.960000000001</v>
      </c>
      <c r="F52" s="42">
        <f t="shared" si="10"/>
        <v>1822.4792000000002</v>
      </c>
      <c r="G52" s="16">
        <f t="shared" si="11"/>
        <v>92946.439200000008</v>
      </c>
      <c r="H52" s="19"/>
      <c r="I52" s="1"/>
      <c r="J52" s="1"/>
    </row>
    <row r="53" spans="1:11" ht="14.25">
      <c r="A53" s="15" t="s">
        <v>115</v>
      </c>
      <c r="B53" s="16">
        <v>89400</v>
      </c>
      <c r="C53" s="16">
        <v>1000</v>
      </c>
      <c r="D53" s="42">
        <v>7300</v>
      </c>
      <c r="E53" s="42">
        <f t="shared" si="9"/>
        <v>10023.960000000001</v>
      </c>
      <c r="F53" s="42">
        <f t="shared" si="10"/>
        <v>1822.4792000000002</v>
      </c>
      <c r="G53" s="16">
        <f t="shared" si="11"/>
        <v>92946.439200000008</v>
      </c>
      <c r="H53" s="19"/>
      <c r="I53" s="1"/>
      <c r="J53" s="1"/>
    </row>
    <row r="54" spans="1:11" ht="14.25">
      <c r="A54" s="15" t="s">
        <v>44</v>
      </c>
      <c r="B54" s="16">
        <v>90250</v>
      </c>
      <c r="C54" s="16">
        <v>1000</v>
      </c>
      <c r="D54" s="42">
        <v>5700</v>
      </c>
      <c r="E54" s="42">
        <f t="shared" si="9"/>
        <v>10326.780000000001</v>
      </c>
      <c r="F54" s="42">
        <f t="shared" si="10"/>
        <v>1877.5355999999999</v>
      </c>
      <c r="G54" s="16">
        <f t="shared" si="11"/>
        <v>95754.315600000002</v>
      </c>
      <c r="H54" s="19"/>
      <c r="I54" s="1"/>
      <c r="J54" s="1"/>
    </row>
    <row r="55" spans="1:11" ht="14.25">
      <c r="A55" s="15" t="s">
        <v>55</v>
      </c>
      <c r="B55" s="16">
        <v>91750</v>
      </c>
      <c r="C55" s="16">
        <v>1000</v>
      </c>
      <c r="D55" s="42">
        <v>5700</v>
      </c>
      <c r="E55" s="42">
        <f t="shared" si="9"/>
        <v>10512.18</v>
      </c>
      <c r="F55" s="42">
        <f t="shared" si="10"/>
        <v>1911.2435999999998</v>
      </c>
      <c r="G55" s="16">
        <f t="shared" si="11"/>
        <v>97473.423599999995</v>
      </c>
      <c r="H55" s="19"/>
      <c r="I55" s="1"/>
      <c r="J55" s="1"/>
    </row>
    <row r="56" spans="1:11" ht="14.25">
      <c r="A56" s="15" t="s">
        <v>188</v>
      </c>
      <c r="B56" s="16">
        <v>91450</v>
      </c>
      <c r="C56" s="16">
        <v>1000</v>
      </c>
      <c r="D56" s="42">
        <v>6300</v>
      </c>
      <c r="E56" s="42">
        <f t="shared" si="9"/>
        <v>10400.94</v>
      </c>
      <c r="F56" s="42">
        <f t="shared" si="10"/>
        <v>1891.0188000000001</v>
      </c>
      <c r="G56" s="16">
        <f t="shared" si="11"/>
        <v>96441.958800000008</v>
      </c>
      <c r="H56" s="19"/>
      <c r="I56" s="1"/>
      <c r="J56" s="1"/>
    </row>
    <row r="57" spans="1:11" ht="14.25">
      <c r="A57" s="15" t="s">
        <v>184</v>
      </c>
      <c r="B57" s="16">
        <v>90950</v>
      </c>
      <c r="C57" s="16">
        <v>1000</v>
      </c>
      <c r="D57" s="42">
        <v>6300</v>
      </c>
      <c r="E57" s="42">
        <f>+(B57-C57-D57)*0.1236</f>
        <v>10339.14</v>
      </c>
      <c r="F57" s="42">
        <f t="shared" si="10"/>
        <v>1879.7828</v>
      </c>
      <c r="G57" s="16">
        <f t="shared" si="11"/>
        <v>95868.9228</v>
      </c>
      <c r="H57" s="19"/>
      <c r="I57" s="1"/>
      <c r="J57" s="1"/>
    </row>
    <row r="58" spans="1:11" ht="14.25">
      <c r="A58" s="15" t="s">
        <v>11</v>
      </c>
      <c r="B58" s="16">
        <v>85100</v>
      </c>
      <c r="C58" s="85">
        <v>0</v>
      </c>
      <c r="D58" s="42">
        <v>1900</v>
      </c>
      <c r="E58" s="42">
        <f t="shared" si="9"/>
        <v>10283.52</v>
      </c>
      <c r="F58" s="42">
        <f t="shared" si="10"/>
        <v>1869.6704000000002</v>
      </c>
      <c r="G58" s="16">
        <f t="shared" si="11"/>
        <v>95353.190400000007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7" right="0" top="0.25" bottom="0" header="0" footer="0"/>
  <pageSetup scale="70" orientation="portrait" horizontalDpi="300" verticalDpi="30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65"/>
  <sheetViews>
    <sheetView workbookViewId="0">
      <selection activeCell="C24" sqref="C24"/>
    </sheetView>
  </sheetViews>
  <sheetFormatPr defaultRowHeight="12.75"/>
  <cols>
    <col min="1" max="1" width="20.140625" customWidth="1"/>
    <col min="2" max="2" width="30.7109375" bestFit="1" customWidth="1"/>
    <col min="3" max="3" width="14.5703125" bestFit="1" customWidth="1"/>
    <col min="4" max="4" width="18.42578125" customWidth="1"/>
    <col min="5" max="5" width="14.5703125" customWidth="1"/>
  </cols>
  <sheetData>
    <row r="1" spans="1:5" ht="18">
      <c r="A1" s="101" t="s">
        <v>0</v>
      </c>
      <c r="B1" s="101"/>
      <c r="C1" s="101"/>
      <c r="D1" s="101"/>
      <c r="E1" s="101"/>
    </row>
    <row r="2" spans="1:5" ht="15.75">
      <c r="A2" s="96" t="s">
        <v>1</v>
      </c>
      <c r="B2" s="96"/>
      <c r="C2" s="96"/>
      <c r="D2" s="96"/>
      <c r="E2" s="96"/>
    </row>
    <row r="3" spans="1:5">
      <c r="A3" s="102" t="s">
        <v>2</v>
      </c>
      <c r="B3" s="102"/>
      <c r="C3" s="102"/>
      <c r="D3" s="102"/>
      <c r="E3" s="102"/>
    </row>
    <row r="4" spans="1:5">
      <c r="A4" s="103" t="s">
        <v>85</v>
      </c>
      <c r="B4" s="103"/>
      <c r="C4" s="103"/>
      <c r="D4" s="103"/>
      <c r="E4" s="103"/>
    </row>
    <row r="5" spans="1:5">
      <c r="A5" s="98" t="s">
        <v>86</v>
      </c>
      <c r="B5" s="98"/>
      <c r="C5" s="98"/>
      <c r="D5" s="98"/>
      <c r="E5" s="98"/>
    </row>
    <row r="6" spans="1:5">
      <c r="A6" s="99" t="s">
        <v>168</v>
      </c>
      <c r="B6" s="99"/>
      <c r="C6" s="99"/>
      <c r="D6" s="99"/>
      <c r="E6" s="99"/>
    </row>
    <row r="7" spans="1:5">
      <c r="A7" s="98" t="s">
        <v>137</v>
      </c>
      <c r="B7" s="98"/>
      <c r="C7" s="98"/>
      <c r="D7" s="98"/>
      <c r="E7" s="98"/>
    </row>
    <row r="8" spans="1:5">
      <c r="A8" s="99" t="s">
        <v>173</v>
      </c>
      <c r="B8" s="99"/>
      <c r="C8" s="99"/>
      <c r="D8" s="99"/>
      <c r="E8" s="99"/>
    </row>
    <row r="9" spans="1:5" ht="15">
      <c r="A9" s="100" t="s">
        <v>220</v>
      </c>
      <c r="B9" s="100"/>
      <c r="C9" s="100"/>
      <c r="D9" s="100"/>
      <c r="E9" s="100"/>
    </row>
    <row r="10" spans="1:5">
      <c r="A10" s="4"/>
      <c r="B10" s="8" t="s">
        <v>15</v>
      </c>
      <c r="C10" s="8" t="s">
        <v>87</v>
      </c>
      <c r="D10" s="8" t="s">
        <v>141</v>
      </c>
      <c r="E10" s="4"/>
    </row>
    <row r="11" spans="1:5" ht="15.75">
      <c r="A11" s="44"/>
      <c r="B11" s="14" t="s">
        <v>7</v>
      </c>
      <c r="C11" s="8"/>
      <c r="D11" s="8"/>
      <c r="E11" s="4"/>
    </row>
    <row r="12" spans="1:5" ht="14.25">
      <c r="A12" s="20"/>
      <c r="B12" s="15" t="s">
        <v>199</v>
      </c>
      <c r="C12" s="16">
        <v>97769</v>
      </c>
      <c r="D12" s="16">
        <v>97800</v>
      </c>
      <c r="E12" s="19"/>
    </row>
    <row r="13" spans="1:5" ht="14.25">
      <c r="A13" s="20"/>
      <c r="B13" s="15" t="s">
        <v>200</v>
      </c>
      <c r="C13" s="16">
        <v>97207</v>
      </c>
      <c r="D13" s="16">
        <v>97238</v>
      </c>
      <c r="E13" s="19"/>
    </row>
    <row r="14" spans="1:5" ht="14.25">
      <c r="A14" s="20"/>
      <c r="B14" s="15" t="s">
        <v>133</v>
      </c>
      <c r="C14" s="16">
        <v>95846</v>
      </c>
      <c r="D14" s="16">
        <v>96134</v>
      </c>
      <c r="E14" s="19"/>
    </row>
    <row r="15" spans="1:5" ht="14.25">
      <c r="A15" s="20"/>
      <c r="B15" s="15" t="s">
        <v>176</v>
      </c>
      <c r="C15" s="16">
        <v>96505</v>
      </c>
      <c r="D15" s="16">
        <v>96594</v>
      </c>
      <c r="E15" s="19"/>
    </row>
    <row r="16" spans="1:5" ht="14.25">
      <c r="A16" s="20"/>
      <c r="B16" s="15" t="s">
        <v>177</v>
      </c>
      <c r="C16" s="16">
        <v>97067</v>
      </c>
      <c r="D16" s="16">
        <v>97156</v>
      </c>
      <c r="E16" s="19"/>
    </row>
    <row r="17" spans="1:5" ht="14.25">
      <c r="A17" s="20"/>
      <c r="B17" s="15" t="s">
        <v>28</v>
      </c>
      <c r="C17" s="16">
        <v>98229</v>
      </c>
      <c r="D17" s="16">
        <v>98317</v>
      </c>
      <c r="E17" s="19"/>
    </row>
    <row r="18" spans="1:5" ht="14.25">
      <c r="A18" s="20"/>
      <c r="B18" s="15" t="s">
        <v>172</v>
      </c>
      <c r="C18" s="16">
        <v>96362</v>
      </c>
      <c r="D18" s="16">
        <v>97340</v>
      </c>
      <c r="E18" s="19"/>
    </row>
    <row r="19" spans="1:5" ht="14.25">
      <c r="A19" s="20"/>
      <c r="B19" s="15" t="s">
        <v>136</v>
      </c>
      <c r="C19" s="16">
        <v>97762</v>
      </c>
      <c r="D19" s="16">
        <v>97793</v>
      </c>
      <c r="E19" s="19"/>
    </row>
    <row r="20" spans="1:5" ht="14.25">
      <c r="A20" s="20"/>
      <c r="B20" s="15" t="s">
        <v>30</v>
      </c>
      <c r="C20" s="16">
        <v>97966</v>
      </c>
      <c r="D20" s="16">
        <v>98087</v>
      </c>
      <c r="E20" s="19"/>
    </row>
    <row r="21" spans="1:5" ht="14.25">
      <c r="A21" s="20"/>
      <c r="B21" s="15" t="s">
        <v>171</v>
      </c>
      <c r="C21" s="16">
        <v>96581</v>
      </c>
      <c r="D21" s="16">
        <v>96727</v>
      </c>
      <c r="E21" s="19"/>
    </row>
    <row r="22" spans="1:5" ht="14.25">
      <c r="A22" s="20"/>
      <c r="B22" s="15" t="s">
        <v>142</v>
      </c>
      <c r="C22" s="16">
        <v>95445</v>
      </c>
      <c r="D22" s="16">
        <v>96306</v>
      </c>
      <c r="E22" s="19"/>
    </row>
    <row r="23" spans="1:5" ht="14.25">
      <c r="A23" s="20"/>
      <c r="B23" s="15" t="s">
        <v>143</v>
      </c>
      <c r="C23" s="16">
        <v>97451</v>
      </c>
      <c r="D23" s="16">
        <v>97685</v>
      </c>
      <c r="E23" s="19"/>
    </row>
    <row r="24" spans="1:5" ht="14.25">
      <c r="A24" s="20"/>
      <c r="B24" s="15" t="s">
        <v>187</v>
      </c>
      <c r="C24" s="16">
        <v>99435</v>
      </c>
      <c r="D24" s="16">
        <v>99466</v>
      </c>
      <c r="E24" s="19"/>
    </row>
    <row r="25" spans="1:5" ht="14.25">
      <c r="A25" s="20"/>
      <c r="B25" s="15" t="s">
        <v>158</v>
      </c>
      <c r="C25" s="16">
        <v>102767</v>
      </c>
      <c r="D25" s="16">
        <v>102797</v>
      </c>
      <c r="E25" s="19"/>
    </row>
    <row r="26" spans="1:5" ht="14.25">
      <c r="A26" s="20"/>
      <c r="B26" s="15" t="s">
        <v>159</v>
      </c>
      <c r="C26" s="16">
        <v>101120</v>
      </c>
      <c r="D26" s="16">
        <v>101151</v>
      </c>
      <c r="E26" s="19"/>
    </row>
    <row r="27" spans="1:5" ht="15">
      <c r="A27" s="18"/>
      <c r="B27" s="38" t="s">
        <v>12</v>
      </c>
      <c r="C27" s="16"/>
      <c r="D27" s="16"/>
      <c r="E27" s="19"/>
    </row>
    <row r="28" spans="1:5" ht="14.25">
      <c r="A28" s="20"/>
      <c r="B28" s="15" t="s">
        <v>29</v>
      </c>
      <c r="C28" s="16">
        <v>99800</v>
      </c>
      <c r="D28" s="16">
        <v>99980</v>
      </c>
      <c r="E28" s="19"/>
    </row>
    <row r="29" spans="1:5" ht="14.25">
      <c r="A29" s="20"/>
      <c r="B29" s="15" t="s">
        <v>91</v>
      </c>
      <c r="C29" s="16">
        <v>98350</v>
      </c>
      <c r="D29" s="16">
        <v>98440</v>
      </c>
      <c r="E29" s="19"/>
    </row>
    <row r="30" spans="1:5" ht="14.25">
      <c r="A30" s="20"/>
      <c r="B30" s="15" t="s">
        <v>92</v>
      </c>
      <c r="C30" s="16">
        <v>98980</v>
      </c>
      <c r="D30" s="16">
        <v>99020</v>
      </c>
      <c r="E30" s="19"/>
    </row>
    <row r="31" spans="1:5" ht="14.25">
      <c r="A31" s="20"/>
      <c r="B31" s="15" t="s">
        <v>32</v>
      </c>
      <c r="C31" s="16">
        <v>99450</v>
      </c>
      <c r="D31" s="16">
        <v>99590</v>
      </c>
      <c r="E31" s="19"/>
    </row>
    <row r="32" spans="1:5" ht="14.25">
      <c r="A32" s="20"/>
      <c r="B32" s="15" t="s">
        <v>160</v>
      </c>
      <c r="C32" s="16">
        <v>97840</v>
      </c>
      <c r="D32" s="16">
        <v>97870</v>
      </c>
      <c r="E32" s="19"/>
    </row>
    <row r="33" spans="1:5" ht="14.25">
      <c r="A33" s="20"/>
      <c r="B33" s="15" t="s">
        <v>181</v>
      </c>
      <c r="C33" s="16">
        <v>100080</v>
      </c>
      <c r="D33" s="16">
        <v>100860</v>
      </c>
      <c r="E33" s="19"/>
    </row>
    <row r="34" spans="1:5" ht="14.25">
      <c r="A34" s="20"/>
      <c r="B34" s="15" t="s">
        <v>182</v>
      </c>
      <c r="C34" s="16">
        <v>100650</v>
      </c>
      <c r="D34" s="16">
        <v>100570</v>
      </c>
      <c r="E34" s="19"/>
    </row>
    <row r="35" spans="1:5" ht="15">
      <c r="A35" s="20"/>
      <c r="B35" s="38" t="s">
        <v>13</v>
      </c>
      <c r="C35" s="16"/>
      <c r="D35" s="16"/>
      <c r="E35" s="19"/>
    </row>
    <row r="36" spans="1:5" ht="14.25">
      <c r="A36" s="20"/>
      <c r="B36" s="15" t="s">
        <v>202</v>
      </c>
      <c r="C36" s="16">
        <v>102200</v>
      </c>
      <c r="D36" s="16">
        <v>102180</v>
      </c>
      <c r="E36" s="19"/>
    </row>
    <row r="37" spans="1:5" ht="15">
      <c r="A37" s="18"/>
      <c r="B37" s="15" t="s">
        <v>209</v>
      </c>
      <c r="C37" s="16">
        <v>100480</v>
      </c>
      <c r="D37" s="16">
        <v>100570</v>
      </c>
      <c r="E37" s="19"/>
    </row>
    <row r="38" spans="1:5" ht="14.25">
      <c r="A38" s="20"/>
      <c r="B38" s="15" t="s">
        <v>134</v>
      </c>
      <c r="C38" s="16">
        <v>100420</v>
      </c>
      <c r="D38" s="16">
        <v>100510</v>
      </c>
      <c r="E38" s="19"/>
    </row>
    <row r="39" spans="1:5" ht="14.25">
      <c r="A39" s="20"/>
      <c r="B39" s="15" t="s">
        <v>135</v>
      </c>
      <c r="C39" s="16">
        <v>99790</v>
      </c>
      <c r="D39" s="16">
        <v>99880</v>
      </c>
      <c r="E39" s="19"/>
    </row>
    <row r="40" spans="1:5" ht="14.25">
      <c r="A40" s="20"/>
      <c r="B40" s="15" t="s">
        <v>88</v>
      </c>
      <c r="C40" s="16">
        <v>101630</v>
      </c>
      <c r="D40" s="16">
        <v>102460</v>
      </c>
      <c r="E40" s="19"/>
    </row>
    <row r="41" spans="1:5" ht="14.25">
      <c r="A41" s="20"/>
      <c r="B41" s="15" t="s">
        <v>178</v>
      </c>
      <c r="C41" s="16">
        <v>100650</v>
      </c>
      <c r="D41" s="16">
        <v>101140</v>
      </c>
      <c r="E41" s="19"/>
    </row>
    <row r="42" spans="1:5" ht="14.25">
      <c r="A42" s="20"/>
      <c r="B42" s="15" t="s">
        <v>78</v>
      </c>
      <c r="C42" s="16">
        <v>103070</v>
      </c>
      <c r="D42" s="16">
        <v>103210</v>
      </c>
      <c r="E42" s="19"/>
    </row>
    <row r="43" spans="1:5" ht="14.25">
      <c r="A43" s="20"/>
      <c r="B43" s="15" t="s">
        <v>165</v>
      </c>
      <c r="C43" s="16">
        <v>102320</v>
      </c>
      <c r="D43" s="16">
        <v>102180</v>
      </c>
      <c r="E43" s="19"/>
    </row>
    <row r="44" spans="1:5" ht="14.25">
      <c r="A44" s="20"/>
      <c r="B44" s="15" t="s">
        <v>170</v>
      </c>
      <c r="C44" s="16">
        <v>107320</v>
      </c>
      <c r="D44" s="16">
        <v>107350</v>
      </c>
      <c r="E44" s="19"/>
    </row>
    <row r="45" spans="1:5" ht="15">
      <c r="A45" s="18"/>
      <c r="B45" s="38" t="s">
        <v>14</v>
      </c>
      <c r="C45" s="16"/>
      <c r="D45" s="16"/>
      <c r="E45" s="19"/>
    </row>
    <row r="46" spans="1:5" ht="14.25">
      <c r="A46" s="20"/>
      <c r="B46" s="15" t="s">
        <v>140</v>
      </c>
      <c r="C46" s="16">
        <v>98376</v>
      </c>
      <c r="D46" s="16">
        <v>98464</v>
      </c>
      <c r="E46" s="19"/>
    </row>
    <row r="47" spans="1:5" ht="14.25">
      <c r="A47" s="20"/>
      <c r="B47" s="15" t="s">
        <v>114</v>
      </c>
      <c r="C47" s="16">
        <v>97252</v>
      </c>
      <c r="D47" s="16">
        <v>97340</v>
      </c>
      <c r="E47" s="19"/>
    </row>
    <row r="48" spans="1:5" ht="14.25">
      <c r="A48" s="20"/>
      <c r="B48" s="15" t="s">
        <v>93</v>
      </c>
      <c r="C48" s="16">
        <v>100067</v>
      </c>
      <c r="D48" s="16">
        <v>100212</v>
      </c>
      <c r="E48" s="19"/>
    </row>
    <row r="49" spans="1:10" ht="14.25">
      <c r="A49" s="20"/>
      <c r="B49" s="15" t="s">
        <v>94</v>
      </c>
      <c r="C49" s="16">
        <v>101752</v>
      </c>
      <c r="D49" s="16">
        <v>101897</v>
      </c>
      <c r="E49" s="19"/>
    </row>
    <row r="50" spans="1:10" ht="14.25">
      <c r="A50" s="20"/>
      <c r="B50" s="15" t="s">
        <v>113</v>
      </c>
      <c r="C50" s="16">
        <v>97252</v>
      </c>
      <c r="D50" s="16">
        <v>97340</v>
      </c>
      <c r="E50" s="19"/>
    </row>
    <row r="51" spans="1:10" ht="14.25">
      <c r="A51" s="20"/>
      <c r="B51" s="15" t="s">
        <v>185</v>
      </c>
      <c r="C51" s="16">
        <v>101043</v>
      </c>
      <c r="D51" s="16">
        <v>101074</v>
      </c>
      <c r="E51" s="19"/>
    </row>
    <row r="52" spans="1:10" ht="14.25">
      <c r="A52" s="1"/>
      <c r="B52" s="15" t="s">
        <v>186</v>
      </c>
      <c r="C52" s="16">
        <v>100481</v>
      </c>
      <c r="D52" s="16">
        <v>100512</v>
      </c>
      <c r="E52" s="1"/>
    </row>
    <row r="53" spans="1:10" ht="14.25">
      <c r="A53" s="1" t="s">
        <v>189</v>
      </c>
      <c r="B53" s="1"/>
      <c r="C53" s="1"/>
      <c r="D53" s="68"/>
      <c r="E53" s="3"/>
    </row>
    <row r="54" spans="1:10">
      <c r="A54" s="1" t="s">
        <v>89</v>
      </c>
      <c r="B54" s="1"/>
      <c r="C54" s="1"/>
      <c r="D54" s="1"/>
      <c r="E54" s="1"/>
    </row>
    <row r="55" spans="1:10">
      <c r="A55" s="1" t="s">
        <v>90</v>
      </c>
      <c r="B55" s="1"/>
      <c r="C55" s="1"/>
      <c r="D55" s="1"/>
      <c r="E55" s="1"/>
    </row>
    <row r="56" spans="1:10">
      <c r="A56" s="45" t="s">
        <v>217</v>
      </c>
      <c r="B56" s="1"/>
      <c r="C56" s="1"/>
      <c r="D56" s="1"/>
      <c r="E56" s="1"/>
    </row>
    <row r="57" spans="1:10">
      <c r="A57" s="45" t="s">
        <v>190</v>
      </c>
      <c r="B57" s="1"/>
      <c r="C57" s="26"/>
      <c r="D57" s="26"/>
      <c r="E57" s="26"/>
      <c r="F57" s="26"/>
      <c r="G57" s="26"/>
      <c r="H57" s="2"/>
      <c r="I57" s="2"/>
      <c r="J57" s="1"/>
    </row>
    <row r="58" spans="1:10">
      <c r="A58" s="45" t="s">
        <v>116</v>
      </c>
      <c r="B58" s="1"/>
      <c r="C58" s="1"/>
      <c r="D58" s="1"/>
      <c r="E58" s="1"/>
    </row>
    <row r="59" spans="1:10">
      <c r="A59" s="69" t="s">
        <v>163</v>
      </c>
      <c r="B59" s="1"/>
      <c r="C59" s="1"/>
      <c r="D59" s="1"/>
      <c r="E59" s="1"/>
      <c r="F59" s="1"/>
      <c r="G59" s="1"/>
      <c r="H59" s="1"/>
      <c r="I59" s="1"/>
    </row>
    <row r="60" spans="1:10" ht="15.75">
      <c r="A60" s="30" t="s">
        <v>17</v>
      </c>
      <c r="B60" s="27"/>
      <c r="C60" s="1"/>
      <c r="D60" s="1"/>
      <c r="E60" s="1"/>
    </row>
    <row r="61" spans="1:10" ht="15">
      <c r="A61" s="28" t="s">
        <v>50</v>
      </c>
      <c r="B61" s="27"/>
      <c r="C61" s="1"/>
      <c r="D61" s="1"/>
      <c r="E61" s="1"/>
    </row>
    <row r="62" spans="1:10" ht="15">
      <c r="A62" s="28" t="s">
        <v>203</v>
      </c>
      <c r="B62" s="1"/>
    </row>
    <row r="65" spans="1:10">
      <c r="A65" s="54"/>
      <c r="B65" s="1"/>
      <c r="C65" s="26"/>
      <c r="D65" s="26"/>
      <c r="E65" s="26"/>
      <c r="F65" s="26"/>
      <c r="G65" s="26"/>
      <c r="H65" s="2"/>
      <c r="I65" s="2"/>
      <c r="J65" s="1"/>
    </row>
  </sheetData>
  <mergeCells count="9">
    <mergeCell ref="A5:E5"/>
    <mergeCell ref="A6:E6"/>
    <mergeCell ref="A9:E9"/>
    <mergeCell ref="A1:E1"/>
    <mergeCell ref="A2:E2"/>
    <mergeCell ref="A3:E3"/>
    <mergeCell ref="A4:E4"/>
    <mergeCell ref="A7:E7"/>
    <mergeCell ref="A8:E8"/>
  </mergeCells>
  <phoneticPr fontId="15" type="noConversion"/>
  <pageMargins left="0.63" right="0.52" top="0.35" bottom="0.32" header="0.23" footer="0.27"/>
  <pageSetup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3">
    <pageSetUpPr autoPageBreaks="0"/>
  </sheetPr>
  <dimension ref="A1:L1813"/>
  <sheetViews>
    <sheetView workbookViewId="0">
      <selection sqref="A1:J78"/>
    </sheetView>
  </sheetViews>
  <sheetFormatPr defaultRowHeight="12.75"/>
  <cols>
    <col min="1" max="1" width="28.85546875" customWidth="1"/>
    <col min="2" max="2" width="12.7109375" customWidth="1"/>
    <col min="3" max="3" width="10.5703125" customWidth="1"/>
    <col min="4" max="4" width="10.42578125" customWidth="1"/>
    <col min="5" max="5" width="11.7109375" bestFit="1" customWidth="1"/>
    <col min="6" max="6" width="11.7109375" customWidth="1"/>
    <col min="7" max="7" width="10.5703125" customWidth="1"/>
    <col min="8" max="8" width="8.42578125" customWidth="1"/>
    <col min="9" max="9" width="14.28515625" customWidth="1"/>
    <col min="10" max="10" width="0.140625" hidden="1" customWidth="1"/>
    <col min="11" max="11" width="11.85546875" customWidth="1"/>
    <col min="12" max="12" width="13.140625" customWidth="1"/>
  </cols>
  <sheetData>
    <row r="1" spans="1:12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2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2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2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2" ht="15">
      <c r="A5" s="93" t="s">
        <v>216</v>
      </c>
      <c r="B5" s="93"/>
      <c r="C5" s="93"/>
      <c r="D5" s="93"/>
      <c r="E5" s="93"/>
      <c r="F5" s="93"/>
      <c r="G5" s="93"/>
      <c r="H5" s="93"/>
      <c r="I5" s="93"/>
      <c r="J5" s="78"/>
      <c r="K5" s="79"/>
    </row>
    <row r="6" spans="1:12" ht="15.7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1"/>
      <c r="K6" s="1"/>
    </row>
    <row r="7" spans="1:12" ht="14.25" customHeight="1">
      <c r="A7" s="86" t="s">
        <v>219</v>
      </c>
      <c r="B7" s="86"/>
      <c r="C7" s="86"/>
      <c r="D7" s="86"/>
      <c r="E7" s="86"/>
      <c r="F7" s="86"/>
      <c r="G7" s="86"/>
      <c r="H7" s="86"/>
      <c r="I7" s="86"/>
      <c r="J7" s="80"/>
      <c r="K7" s="1"/>
    </row>
    <row r="8" spans="1:12">
      <c r="A8" s="72" t="s">
        <v>3</v>
      </c>
      <c r="B8" s="72" t="s">
        <v>4</v>
      </c>
      <c r="C8" s="72" t="s">
        <v>5</v>
      </c>
      <c r="D8" s="72" t="s">
        <v>5</v>
      </c>
      <c r="E8" s="72" t="s">
        <v>99</v>
      </c>
      <c r="F8" s="72" t="s">
        <v>196</v>
      </c>
      <c r="G8" s="72" t="s">
        <v>6</v>
      </c>
      <c r="H8" s="73" t="s">
        <v>100</v>
      </c>
      <c r="I8" s="73" t="s">
        <v>18</v>
      </c>
      <c r="J8" s="1"/>
      <c r="K8" s="1"/>
    </row>
    <row r="9" spans="1:12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9"/>
      <c r="K9" s="1"/>
    </row>
    <row r="10" spans="1:12" ht="14.25">
      <c r="A10" s="62" t="s">
        <v>197</v>
      </c>
      <c r="B10" s="17">
        <v>88050</v>
      </c>
      <c r="C10" s="16">
        <v>1000</v>
      </c>
      <c r="D10" s="17">
        <v>5800</v>
      </c>
      <c r="E10" s="42">
        <f>+(B10-C10-D10)*0.1236</f>
        <v>10042.5</v>
      </c>
      <c r="F10" s="42">
        <f>+(B10-C10-D10+E10)*0.02</f>
        <v>1825.8500000000001</v>
      </c>
      <c r="G10" s="16">
        <v>3027</v>
      </c>
      <c r="H10" s="16">
        <f>+G10*0.0309</f>
        <v>93.534300000000002</v>
      </c>
      <c r="I10" s="16">
        <f>+B10-C10-D10+E10+F10+G10+H10</f>
        <v>96238.884300000005</v>
      </c>
      <c r="J10" s="9"/>
      <c r="K10" s="1"/>
      <c r="L10" s="77"/>
    </row>
    <row r="11" spans="1:12" ht="14.25">
      <c r="A11" s="62" t="s">
        <v>43</v>
      </c>
      <c r="B11" s="17">
        <v>89550</v>
      </c>
      <c r="C11" s="16">
        <v>1000</v>
      </c>
      <c r="D11" s="17">
        <v>5800</v>
      </c>
      <c r="E11" s="42">
        <f t="shared" ref="E11:E26" si="0">+(B11-C11-D11)*0.1236</f>
        <v>10227.9</v>
      </c>
      <c r="F11" s="42">
        <f t="shared" ref="F11:F58" si="1">+(B11-C11-D11+E11)*0.02</f>
        <v>1859.558</v>
      </c>
      <c r="G11" s="16">
        <v>3027</v>
      </c>
      <c r="H11" s="16">
        <f t="shared" ref="H11:H26" si="2">+G11*0.0309</f>
        <v>93.534300000000002</v>
      </c>
      <c r="I11" s="16">
        <f t="shared" ref="I11:I58" si="3">+B11-C11-D11+E11+F11+G11+H11</f>
        <v>97957.992299999998</v>
      </c>
      <c r="J11" s="9"/>
      <c r="K11" s="1"/>
      <c r="L11" s="77"/>
    </row>
    <row r="12" spans="1:12" ht="14.25">
      <c r="A12" s="62" t="s">
        <v>198</v>
      </c>
      <c r="B12" s="17">
        <v>87550</v>
      </c>
      <c r="C12" s="16">
        <v>1000</v>
      </c>
      <c r="D12" s="17">
        <v>5800</v>
      </c>
      <c r="E12" s="42">
        <f t="shared" si="0"/>
        <v>9980.7000000000007</v>
      </c>
      <c r="F12" s="42">
        <f t="shared" si="1"/>
        <v>1814.614</v>
      </c>
      <c r="G12" s="16">
        <v>3027</v>
      </c>
      <c r="H12" s="16">
        <f t="shared" si="2"/>
        <v>93.534300000000002</v>
      </c>
      <c r="I12" s="16">
        <f t="shared" si="3"/>
        <v>95665.848299999998</v>
      </c>
      <c r="J12" s="9"/>
      <c r="K12" s="1"/>
      <c r="L12" s="77"/>
    </row>
    <row r="13" spans="1:12" s="7" customFormat="1" ht="14.25">
      <c r="A13" s="62" t="s">
        <v>207</v>
      </c>
      <c r="B13" s="17">
        <v>87000</v>
      </c>
      <c r="C13" s="16">
        <v>1000</v>
      </c>
      <c r="D13" s="16">
        <v>5800</v>
      </c>
      <c r="E13" s="42">
        <f t="shared" si="0"/>
        <v>9912.7199999999993</v>
      </c>
      <c r="F13" s="42">
        <f t="shared" si="1"/>
        <v>1802.2544</v>
      </c>
      <c r="G13" s="16">
        <v>3027</v>
      </c>
      <c r="H13" s="16">
        <f t="shared" si="2"/>
        <v>93.534300000000002</v>
      </c>
      <c r="I13" s="16">
        <f t="shared" si="3"/>
        <v>95035.508700000006</v>
      </c>
      <c r="J13" s="74"/>
      <c r="L13" s="77"/>
    </row>
    <row r="14" spans="1:12" ht="14.25">
      <c r="A14" s="62" t="s">
        <v>97</v>
      </c>
      <c r="B14" s="17">
        <v>88500</v>
      </c>
      <c r="C14" s="16">
        <v>1000</v>
      </c>
      <c r="D14" s="16">
        <v>5800</v>
      </c>
      <c r="E14" s="42">
        <f t="shared" si="0"/>
        <v>10098.120000000001</v>
      </c>
      <c r="F14" s="42">
        <f t="shared" si="1"/>
        <v>1835.9623999999999</v>
      </c>
      <c r="G14" s="16">
        <v>3027</v>
      </c>
      <c r="H14" s="16">
        <f t="shared" si="2"/>
        <v>93.534300000000002</v>
      </c>
      <c r="I14" s="16">
        <f t="shared" si="3"/>
        <v>96754.616699999999</v>
      </c>
      <c r="J14" s="9"/>
      <c r="K14" s="1"/>
      <c r="L14" s="77"/>
    </row>
    <row r="15" spans="1:12" ht="14.25">
      <c r="A15" s="62" t="s">
        <v>96</v>
      </c>
      <c r="B15" s="17">
        <v>87500</v>
      </c>
      <c r="C15" s="16">
        <v>1000</v>
      </c>
      <c r="D15" s="16">
        <v>5800</v>
      </c>
      <c r="E15" s="42">
        <f t="shared" si="0"/>
        <v>9974.52</v>
      </c>
      <c r="F15" s="42">
        <f t="shared" si="1"/>
        <v>1813.4904000000001</v>
      </c>
      <c r="G15" s="16">
        <v>3027</v>
      </c>
      <c r="H15" s="16">
        <f t="shared" si="2"/>
        <v>93.534300000000002</v>
      </c>
      <c r="I15" s="16">
        <f t="shared" si="3"/>
        <v>95608.544699999999</v>
      </c>
      <c r="J15" s="9"/>
      <c r="K15" s="1"/>
      <c r="L15" s="77"/>
    </row>
    <row r="16" spans="1:12" ht="14.25">
      <c r="A16" s="62" t="s">
        <v>42</v>
      </c>
      <c r="B16" s="16">
        <v>90200</v>
      </c>
      <c r="C16" s="16">
        <v>1000</v>
      </c>
      <c r="D16" s="16">
        <v>6000</v>
      </c>
      <c r="E16" s="42">
        <f t="shared" si="0"/>
        <v>10283.52</v>
      </c>
      <c r="F16" s="42">
        <f t="shared" si="1"/>
        <v>1869.6704000000002</v>
      </c>
      <c r="G16" s="16">
        <v>3027</v>
      </c>
      <c r="H16" s="16">
        <f t="shared" si="2"/>
        <v>93.534300000000002</v>
      </c>
      <c r="I16" s="16">
        <f t="shared" si="3"/>
        <v>98473.724700000006</v>
      </c>
      <c r="J16" s="9"/>
      <c r="K16" s="1"/>
      <c r="L16" s="77"/>
    </row>
    <row r="17" spans="1:12" ht="14.25">
      <c r="A17" s="62" t="s">
        <v>30</v>
      </c>
      <c r="B17" s="16">
        <v>88950</v>
      </c>
      <c r="C17" s="16">
        <v>1000</v>
      </c>
      <c r="D17" s="16">
        <v>6450</v>
      </c>
      <c r="E17" s="42">
        <f t="shared" si="0"/>
        <v>10073.4</v>
      </c>
      <c r="F17" s="42">
        <f t="shared" si="1"/>
        <v>1831.4679999999998</v>
      </c>
      <c r="G17" s="16">
        <v>3027</v>
      </c>
      <c r="H17" s="16">
        <f t="shared" si="2"/>
        <v>93.534300000000002</v>
      </c>
      <c r="I17" s="16">
        <f t="shared" si="3"/>
        <v>96525.402299999987</v>
      </c>
      <c r="J17" s="9"/>
      <c r="K17" s="1"/>
      <c r="L17" s="77"/>
    </row>
    <row r="18" spans="1:12" ht="14.25">
      <c r="A18" s="62" t="s">
        <v>161</v>
      </c>
      <c r="B18" s="16">
        <v>89850</v>
      </c>
      <c r="C18" s="16">
        <v>1000</v>
      </c>
      <c r="D18" s="16">
        <v>5600</v>
      </c>
      <c r="E18" s="42">
        <f t="shared" si="0"/>
        <v>10289.700000000001</v>
      </c>
      <c r="F18" s="42">
        <f t="shared" si="1"/>
        <v>1870.7939999999999</v>
      </c>
      <c r="G18" s="16">
        <v>3027</v>
      </c>
      <c r="H18" s="16">
        <f t="shared" si="2"/>
        <v>93.534300000000002</v>
      </c>
      <c r="I18" s="16">
        <f t="shared" si="3"/>
        <v>98531.028299999991</v>
      </c>
      <c r="J18" s="9"/>
      <c r="K18" s="1"/>
      <c r="L18" s="77"/>
    </row>
    <row r="19" spans="1:12" ht="14.25">
      <c r="A19" s="62" t="s">
        <v>208</v>
      </c>
      <c r="B19" s="16">
        <v>86550</v>
      </c>
      <c r="C19" s="16">
        <v>1000</v>
      </c>
      <c r="D19" s="16">
        <v>5600</v>
      </c>
      <c r="E19" s="42">
        <f t="shared" si="0"/>
        <v>9881.82</v>
      </c>
      <c r="F19" s="42">
        <f t="shared" si="1"/>
        <v>1796.6364000000001</v>
      </c>
      <c r="G19" s="16">
        <v>3027</v>
      </c>
      <c r="H19" s="16">
        <f t="shared" si="2"/>
        <v>93.534300000000002</v>
      </c>
      <c r="I19" s="16">
        <f t="shared" si="3"/>
        <v>94748.990700000009</v>
      </c>
      <c r="J19" s="9"/>
      <c r="K19" s="1"/>
      <c r="L19" s="77"/>
    </row>
    <row r="20" spans="1:12" ht="14.25">
      <c r="A20" s="62" t="s">
        <v>155</v>
      </c>
      <c r="B20" s="16">
        <v>88850</v>
      </c>
      <c r="C20" s="16">
        <v>1000</v>
      </c>
      <c r="D20" s="16">
        <v>6700</v>
      </c>
      <c r="E20" s="42">
        <f t="shared" si="0"/>
        <v>10030.14</v>
      </c>
      <c r="F20" s="42">
        <f t="shared" si="1"/>
        <v>1823.6028000000001</v>
      </c>
      <c r="G20" s="16">
        <v>3027</v>
      </c>
      <c r="H20" s="16">
        <f t="shared" si="2"/>
        <v>93.534300000000002</v>
      </c>
      <c r="I20" s="16">
        <f t="shared" si="3"/>
        <v>96124.277099999992</v>
      </c>
      <c r="J20" s="9"/>
      <c r="K20" s="6"/>
      <c r="L20" s="77"/>
    </row>
    <row r="21" spans="1:12" ht="14.25">
      <c r="A21" s="62" t="s">
        <v>156</v>
      </c>
      <c r="B21" s="16">
        <v>91750</v>
      </c>
      <c r="C21" s="16">
        <v>1000</v>
      </c>
      <c r="D21" s="17">
        <v>6550</v>
      </c>
      <c r="E21" s="42">
        <f t="shared" si="0"/>
        <v>10407.120000000001</v>
      </c>
      <c r="F21" s="42">
        <f t="shared" si="1"/>
        <v>1892.1424</v>
      </c>
      <c r="G21" s="16">
        <v>3027</v>
      </c>
      <c r="H21" s="16">
        <f t="shared" si="2"/>
        <v>93.534300000000002</v>
      </c>
      <c r="I21" s="16">
        <f t="shared" si="3"/>
        <v>99619.796699999992</v>
      </c>
      <c r="J21" s="9"/>
      <c r="K21" s="6"/>
      <c r="L21" s="77"/>
    </row>
    <row r="22" spans="1:12" s="7" customFormat="1" ht="14.25">
      <c r="A22" s="62" t="s">
        <v>130</v>
      </c>
      <c r="B22" s="17">
        <v>86900</v>
      </c>
      <c r="C22" s="16">
        <v>1000</v>
      </c>
      <c r="D22" s="17">
        <v>6100</v>
      </c>
      <c r="E22" s="42">
        <f t="shared" si="0"/>
        <v>9863.2800000000007</v>
      </c>
      <c r="F22" s="42">
        <f t="shared" si="1"/>
        <v>1793.2655999999999</v>
      </c>
      <c r="G22" s="16">
        <v>3027</v>
      </c>
      <c r="H22" s="16">
        <f t="shared" si="2"/>
        <v>93.534300000000002</v>
      </c>
      <c r="I22" s="16">
        <f t="shared" si="3"/>
        <v>94577.079899999997</v>
      </c>
      <c r="J22" s="74"/>
      <c r="L22" s="77"/>
    </row>
    <row r="23" spans="1:12" ht="14.25">
      <c r="A23" s="62" t="s">
        <v>95</v>
      </c>
      <c r="B23" s="16">
        <v>87450</v>
      </c>
      <c r="C23" s="16">
        <v>1000</v>
      </c>
      <c r="D23" s="16">
        <v>5600</v>
      </c>
      <c r="E23" s="42">
        <f t="shared" si="0"/>
        <v>9993.06</v>
      </c>
      <c r="F23" s="42">
        <f t="shared" si="1"/>
        <v>1816.8612000000001</v>
      </c>
      <c r="G23" s="16">
        <v>3027</v>
      </c>
      <c r="H23" s="16">
        <f t="shared" si="2"/>
        <v>93.534300000000002</v>
      </c>
      <c r="I23" s="16">
        <f t="shared" si="3"/>
        <v>95780.455499999996</v>
      </c>
      <c r="J23" s="9"/>
      <c r="K23" s="1"/>
      <c r="L23" s="77"/>
    </row>
    <row r="24" spans="1:12" ht="14.25">
      <c r="A24" s="62" t="s">
        <v>157</v>
      </c>
      <c r="B24" s="16">
        <v>93200</v>
      </c>
      <c r="C24" s="16">
        <v>1000</v>
      </c>
      <c r="D24" s="17">
        <v>6600</v>
      </c>
      <c r="E24" s="42">
        <f t="shared" si="0"/>
        <v>10580.16</v>
      </c>
      <c r="F24" s="42">
        <f t="shared" si="1"/>
        <v>1923.6032</v>
      </c>
      <c r="G24" s="16">
        <v>3027</v>
      </c>
      <c r="H24" s="16">
        <f t="shared" si="2"/>
        <v>93.534300000000002</v>
      </c>
      <c r="I24" s="16">
        <f t="shared" si="3"/>
        <v>101224.2975</v>
      </c>
      <c r="J24" s="9"/>
      <c r="K24" s="1"/>
      <c r="L24" s="77"/>
    </row>
    <row r="25" spans="1:12" ht="14.25">
      <c r="A25" s="62" t="s">
        <v>183</v>
      </c>
      <c r="B25" s="16">
        <v>90250</v>
      </c>
      <c r="C25" s="16">
        <v>1000</v>
      </c>
      <c r="D25" s="17">
        <v>6550</v>
      </c>
      <c r="E25" s="42">
        <f t="shared" si="0"/>
        <v>10221.719999999999</v>
      </c>
      <c r="F25" s="42">
        <f t="shared" si="1"/>
        <v>1858.4344000000001</v>
      </c>
      <c r="G25" s="16">
        <v>3027</v>
      </c>
      <c r="H25" s="16">
        <f t="shared" si="2"/>
        <v>93.534300000000002</v>
      </c>
      <c r="I25" s="16">
        <f t="shared" si="3"/>
        <v>97900.688699999999</v>
      </c>
      <c r="J25" s="9"/>
      <c r="K25" s="1"/>
      <c r="L25" s="77"/>
    </row>
    <row r="26" spans="1:12" ht="14.25">
      <c r="A26" s="62" t="s">
        <v>205</v>
      </c>
      <c r="B26" s="16">
        <v>82950</v>
      </c>
      <c r="C26" s="85">
        <v>0</v>
      </c>
      <c r="D26" s="16">
        <v>1850</v>
      </c>
      <c r="E26" s="42">
        <f t="shared" si="0"/>
        <v>10023.960000000001</v>
      </c>
      <c r="F26" s="42">
        <f t="shared" si="1"/>
        <v>1822.4792000000002</v>
      </c>
      <c r="G26" s="16">
        <v>3027</v>
      </c>
      <c r="H26" s="16">
        <f t="shared" si="2"/>
        <v>93.534300000000002</v>
      </c>
      <c r="I26" s="16">
        <f t="shared" si="3"/>
        <v>96066.973500000007</v>
      </c>
      <c r="J26" s="9"/>
      <c r="K26" s="1"/>
      <c r="L26" s="77"/>
    </row>
    <row r="27" spans="1:12" ht="18" customHeight="1">
      <c r="A27" s="62" t="s">
        <v>11</v>
      </c>
      <c r="B27" s="16">
        <v>81950</v>
      </c>
      <c r="C27" s="85">
        <v>0</v>
      </c>
      <c r="D27" s="16">
        <v>1850</v>
      </c>
      <c r="E27" s="42">
        <f>+(B27-C27-D27)*0.1236</f>
        <v>9900.36</v>
      </c>
      <c r="F27" s="42">
        <f>+(B27-C27-D27+E27)*0.02</f>
        <v>1800.0072</v>
      </c>
      <c r="G27" s="16">
        <v>3027</v>
      </c>
      <c r="H27" s="16">
        <f>+G27*0.0309</f>
        <v>93.534300000000002</v>
      </c>
      <c r="I27" s="16">
        <f>+B27-C27-D27+E27+F27+G27+H27</f>
        <v>94920.901500000007</v>
      </c>
      <c r="J27" s="9"/>
      <c r="K27" s="1"/>
    </row>
    <row r="28" spans="1:12" ht="18" customHeight="1">
      <c r="A28" s="38" t="s">
        <v>12</v>
      </c>
      <c r="B28" s="16"/>
      <c r="C28" s="16"/>
      <c r="D28" s="16"/>
      <c r="E28" s="16"/>
      <c r="F28" s="42">
        <f t="shared" si="1"/>
        <v>0</v>
      </c>
      <c r="G28" s="16"/>
      <c r="H28" s="87"/>
      <c r="I28" s="87"/>
      <c r="J28" s="87"/>
      <c r="K28" s="1"/>
    </row>
    <row r="29" spans="1:12" ht="14.25">
      <c r="A29" s="15" t="s">
        <v>29</v>
      </c>
      <c r="B29" s="16">
        <v>89800</v>
      </c>
      <c r="C29" s="16">
        <v>1000</v>
      </c>
      <c r="D29" s="16">
        <v>5500</v>
      </c>
      <c r="E29" s="42">
        <f t="shared" ref="E29:E39" si="4">+(B29-C29-D29)*0.1236</f>
        <v>10295.880000000001</v>
      </c>
      <c r="F29" s="42">
        <f t="shared" si="1"/>
        <v>1871.9176000000002</v>
      </c>
      <c r="G29" s="16">
        <v>3027</v>
      </c>
      <c r="H29" s="16">
        <f t="shared" ref="H29:H39" si="5">+G29*0.0309</f>
        <v>93.534300000000002</v>
      </c>
      <c r="I29" s="16">
        <f t="shared" si="3"/>
        <v>98588.331900000005</v>
      </c>
      <c r="J29" s="9"/>
      <c r="K29" s="1"/>
    </row>
    <row r="30" spans="1:12" ht="14.25">
      <c r="A30" s="15" t="s">
        <v>47</v>
      </c>
      <c r="B30" s="16">
        <v>89600</v>
      </c>
      <c r="C30" s="16">
        <v>1000</v>
      </c>
      <c r="D30" s="16">
        <v>6350</v>
      </c>
      <c r="E30" s="42">
        <f t="shared" si="4"/>
        <v>10166.1</v>
      </c>
      <c r="F30" s="42">
        <f t="shared" si="1"/>
        <v>1848.3220000000001</v>
      </c>
      <c r="G30" s="16">
        <v>3027</v>
      </c>
      <c r="H30" s="16">
        <f t="shared" si="5"/>
        <v>93.534300000000002</v>
      </c>
      <c r="I30" s="16">
        <f t="shared" si="3"/>
        <v>97384.956300000005</v>
      </c>
      <c r="J30" s="9"/>
      <c r="K30" s="1"/>
    </row>
    <row r="31" spans="1:12" ht="14.25">
      <c r="A31" s="15" t="s">
        <v>46</v>
      </c>
      <c r="B31" s="16">
        <v>88250</v>
      </c>
      <c r="C31" s="16">
        <v>1000</v>
      </c>
      <c r="D31" s="16">
        <v>5500</v>
      </c>
      <c r="E31" s="42">
        <f t="shared" si="4"/>
        <v>10104.299999999999</v>
      </c>
      <c r="F31" s="42">
        <f t="shared" si="1"/>
        <v>1837.086</v>
      </c>
      <c r="G31" s="16">
        <v>3027</v>
      </c>
      <c r="H31" s="16">
        <f t="shared" si="5"/>
        <v>93.534300000000002</v>
      </c>
      <c r="I31" s="16">
        <f t="shared" si="3"/>
        <v>96811.920299999998</v>
      </c>
      <c r="J31" s="9"/>
      <c r="K31" s="1"/>
    </row>
    <row r="32" spans="1:12" ht="14.25">
      <c r="A32" s="15" t="s">
        <v>179</v>
      </c>
      <c r="B32" s="16">
        <v>90350</v>
      </c>
      <c r="C32" s="16">
        <v>1000</v>
      </c>
      <c r="D32" s="16">
        <v>5250</v>
      </c>
      <c r="E32" s="42">
        <f t="shared" si="4"/>
        <v>10394.76</v>
      </c>
      <c r="F32" s="42">
        <f t="shared" si="1"/>
        <v>1889.8951999999999</v>
      </c>
      <c r="G32" s="16">
        <v>3027</v>
      </c>
      <c r="H32" s="16">
        <f t="shared" si="5"/>
        <v>93.534300000000002</v>
      </c>
      <c r="I32" s="16">
        <f t="shared" si="3"/>
        <v>99505.189499999993</v>
      </c>
      <c r="J32" s="9"/>
      <c r="K32" s="1"/>
    </row>
    <row r="33" spans="1:11" ht="14.25">
      <c r="A33" s="15" t="s">
        <v>32</v>
      </c>
      <c r="B33" s="16">
        <v>94150</v>
      </c>
      <c r="C33" s="16">
        <v>1000</v>
      </c>
      <c r="D33" s="16">
        <v>6400</v>
      </c>
      <c r="E33" s="42">
        <f t="shared" si="4"/>
        <v>10722.3</v>
      </c>
      <c r="F33" s="42">
        <f t="shared" si="1"/>
        <v>1949.4460000000001</v>
      </c>
      <c r="G33" s="16">
        <v>3027</v>
      </c>
      <c r="H33" s="16">
        <f t="shared" si="5"/>
        <v>93.534300000000002</v>
      </c>
      <c r="I33" s="16">
        <f t="shared" si="3"/>
        <v>102542.2803</v>
      </c>
      <c r="J33" s="9"/>
      <c r="K33" s="1"/>
    </row>
    <row r="34" spans="1:11" ht="14.25">
      <c r="A34" s="15" t="s">
        <v>98</v>
      </c>
      <c r="B34" s="16">
        <v>90550</v>
      </c>
      <c r="C34" s="16">
        <v>1000</v>
      </c>
      <c r="D34" s="16">
        <v>5950</v>
      </c>
      <c r="E34" s="42">
        <f t="shared" si="4"/>
        <v>10332.960000000001</v>
      </c>
      <c r="F34" s="42">
        <f t="shared" si="1"/>
        <v>1878.6592000000001</v>
      </c>
      <c r="G34" s="16">
        <v>3027</v>
      </c>
      <c r="H34" s="16">
        <f t="shared" si="5"/>
        <v>93.534300000000002</v>
      </c>
      <c r="I34" s="16">
        <f t="shared" si="3"/>
        <v>98932.1535</v>
      </c>
      <c r="J34" s="9"/>
      <c r="K34" s="1"/>
    </row>
    <row r="35" spans="1:11" ht="14.25">
      <c r="A35" s="15" t="s">
        <v>48</v>
      </c>
      <c r="B35" s="16">
        <v>88150</v>
      </c>
      <c r="C35" s="16">
        <v>1000</v>
      </c>
      <c r="D35" s="16">
        <v>5900</v>
      </c>
      <c r="E35" s="42">
        <f t="shared" si="4"/>
        <v>10042.5</v>
      </c>
      <c r="F35" s="42">
        <f t="shared" si="1"/>
        <v>1825.8500000000001</v>
      </c>
      <c r="G35" s="16">
        <v>3027</v>
      </c>
      <c r="H35" s="16">
        <f t="shared" si="5"/>
        <v>93.534300000000002</v>
      </c>
      <c r="I35" s="16">
        <f t="shared" si="3"/>
        <v>96238.884300000005</v>
      </c>
      <c r="J35" s="9"/>
      <c r="K35" s="1"/>
    </row>
    <row r="36" spans="1:11" ht="14.25">
      <c r="A36" s="15" t="s">
        <v>180</v>
      </c>
      <c r="B36" s="16">
        <v>90150</v>
      </c>
      <c r="C36" s="16">
        <v>1000</v>
      </c>
      <c r="D36" s="16">
        <v>5300</v>
      </c>
      <c r="E36" s="42">
        <f t="shared" si="4"/>
        <v>10363.86</v>
      </c>
      <c r="F36" s="42">
        <f t="shared" si="1"/>
        <v>1884.2772</v>
      </c>
      <c r="G36" s="16">
        <v>3027</v>
      </c>
      <c r="H36" s="16">
        <f t="shared" si="5"/>
        <v>93.534300000000002</v>
      </c>
      <c r="I36" s="16">
        <f t="shared" si="3"/>
        <v>99218.671499999997</v>
      </c>
      <c r="J36" s="9"/>
      <c r="K36" s="1"/>
    </row>
    <row r="37" spans="1:11" ht="14.25">
      <c r="A37" s="15" t="s">
        <v>33</v>
      </c>
      <c r="B37" s="16">
        <v>83250</v>
      </c>
      <c r="C37" s="85">
        <v>0</v>
      </c>
      <c r="D37" s="85">
        <v>0</v>
      </c>
      <c r="E37" s="42">
        <f t="shared" si="4"/>
        <v>10289.700000000001</v>
      </c>
      <c r="F37" s="42">
        <f t="shared" si="1"/>
        <v>1870.7939999999999</v>
      </c>
      <c r="G37" s="16">
        <v>3027</v>
      </c>
      <c r="H37" s="16">
        <f t="shared" si="5"/>
        <v>93.534300000000002</v>
      </c>
      <c r="I37" s="16">
        <f t="shared" si="3"/>
        <v>98531.028299999991</v>
      </c>
      <c r="J37" s="9"/>
      <c r="K37" s="1"/>
    </row>
    <row r="38" spans="1:11" ht="14.25">
      <c r="A38" s="15" t="s">
        <v>45</v>
      </c>
      <c r="B38" s="16">
        <v>79250</v>
      </c>
      <c r="C38" s="85">
        <v>0</v>
      </c>
      <c r="D38" s="85">
        <v>0</v>
      </c>
      <c r="E38" s="42">
        <f t="shared" si="4"/>
        <v>9795.2999999999993</v>
      </c>
      <c r="F38" s="42">
        <f t="shared" si="1"/>
        <v>1780.9060000000002</v>
      </c>
      <c r="G38" s="16">
        <v>3027</v>
      </c>
      <c r="H38" s="16">
        <f t="shared" si="5"/>
        <v>93.534300000000002</v>
      </c>
      <c r="I38" s="16">
        <f t="shared" si="3"/>
        <v>93946.740300000005</v>
      </c>
      <c r="J38" s="9"/>
      <c r="K38" s="1"/>
    </row>
    <row r="39" spans="1:11" ht="14.25">
      <c r="A39" s="15" t="s">
        <v>74</v>
      </c>
      <c r="B39" s="16">
        <v>77250</v>
      </c>
      <c r="C39" s="85">
        <v>0</v>
      </c>
      <c r="D39" s="85">
        <v>0</v>
      </c>
      <c r="E39" s="42">
        <f t="shared" si="4"/>
        <v>9548.1</v>
      </c>
      <c r="F39" s="42">
        <f t="shared" si="1"/>
        <v>1735.9620000000002</v>
      </c>
      <c r="G39" s="16">
        <v>3027</v>
      </c>
      <c r="H39" s="16">
        <f t="shared" si="5"/>
        <v>93.534300000000002</v>
      </c>
      <c r="I39" s="16">
        <f t="shared" si="3"/>
        <v>91654.596300000005</v>
      </c>
      <c r="J39" s="9"/>
      <c r="K39" s="1"/>
    </row>
    <row r="40" spans="1:11" ht="18" customHeight="1">
      <c r="A40" s="38" t="s">
        <v>13</v>
      </c>
      <c r="B40" s="16"/>
      <c r="C40" s="16"/>
      <c r="D40" s="16"/>
      <c r="E40" s="16"/>
      <c r="F40" s="42">
        <f t="shared" si="1"/>
        <v>0</v>
      </c>
      <c r="G40" s="16"/>
      <c r="H40" s="16"/>
      <c r="I40" s="16"/>
      <c r="J40" s="9"/>
      <c r="K40" s="1"/>
    </row>
    <row r="41" spans="1:11" ht="14.25">
      <c r="A41" s="62" t="s">
        <v>169</v>
      </c>
      <c r="B41" s="16">
        <v>94600</v>
      </c>
      <c r="C41" s="16">
        <v>1000</v>
      </c>
      <c r="D41" s="16">
        <v>6750</v>
      </c>
      <c r="E41" s="42">
        <f t="shared" ref="E41:E49" si="6">+(B41-C41-D41)*0.1236</f>
        <v>10734.66</v>
      </c>
      <c r="F41" s="42">
        <f t="shared" si="1"/>
        <v>1951.6932000000002</v>
      </c>
      <c r="G41" s="16">
        <v>3027</v>
      </c>
      <c r="H41" s="16">
        <f t="shared" ref="H41:H49" si="7">+G41*0.0309</f>
        <v>93.534300000000002</v>
      </c>
      <c r="I41" s="16">
        <f t="shared" si="3"/>
        <v>102656.8875</v>
      </c>
      <c r="J41" s="9"/>
      <c r="K41" s="1"/>
    </row>
    <row r="42" spans="1:11" ht="14.25">
      <c r="A42" s="62" t="s">
        <v>201</v>
      </c>
      <c r="B42" s="16">
        <v>92300</v>
      </c>
      <c r="C42" s="16">
        <v>1000</v>
      </c>
      <c r="D42" s="16">
        <v>6300</v>
      </c>
      <c r="E42" s="42">
        <f t="shared" si="6"/>
        <v>10506</v>
      </c>
      <c r="F42" s="42">
        <f t="shared" si="1"/>
        <v>1910.1200000000001</v>
      </c>
      <c r="G42" s="16">
        <v>3027</v>
      </c>
      <c r="H42" s="16">
        <f t="shared" si="7"/>
        <v>93.534300000000002</v>
      </c>
      <c r="I42" s="16">
        <f t="shared" si="3"/>
        <v>100536.65429999999</v>
      </c>
      <c r="J42" s="9"/>
      <c r="K42" s="1"/>
    </row>
    <row r="43" spans="1:11" ht="14.25">
      <c r="A43" s="15" t="s">
        <v>78</v>
      </c>
      <c r="B43" s="16">
        <v>93000</v>
      </c>
      <c r="C43" s="16">
        <v>1000</v>
      </c>
      <c r="D43" s="16">
        <v>6100</v>
      </c>
      <c r="E43" s="42">
        <f t="shared" si="6"/>
        <v>10617.24</v>
      </c>
      <c r="F43" s="42">
        <f t="shared" si="1"/>
        <v>1930.3448000000001</v>
      </c>
      <c r="G43" s="16">
        <v>3027</v>
      </c>
      <c r="H43" s="16">
        <f t="shared" si="7"/>
        <v>93.534300000000002</v>
      </c>
      <c r="I43" s="16">
        <f t="shared" si="3"/>
        <v>101568.11910000001</v>
      </c>
      <c r="J43" s="9"/>
      <c r="K43" s="1"/>
    </row>
    <row r="44" spans="1:11" ht="14.25">
      <c r="A44" s="15" t="s">
        <v>206</v>
      </c>
      <c r="B44" s="16">
        <v>91100</v>
      </c>
      <c r="C44" s="16">
        <v>1000</v>
      </c>
      <c r="D44" s="16">
        <v>6500</v>
      </c>
      <c r="E44" s="42">
        <f t="shared" si="6"/>
        <v>10332.960000000001</v>
      </c>
      <c r="F44" s="42">
        <f t="shared" si="1"/>
        <v>1878.6592000000001</v>
      </c>
      <c r="G44" s="16">
        <v>3027</v>
      </c>
      <c r="H44" s="16">
        <f t="shared" si="7"/>
        <v>93.534300000000002</v>
      </c>
      <c r="I44" s="16">
        <f t="shared" si="3"/>
        <v>98932.1535</v>
      </c>
      <c r="J44" s="9"/>
      <c r="K44" s="1"/>
    </row>
    <row r="45" spans="1:11" ht="14.25">
      <c r="A45" s="15" t="s">
        <v>131</v>
      </c>
      <c r="B45" s="16">
        <v>91050</v>
      </c>
      <c r="C45" s="16">
        <v>1000</v>
      </c>
      <c r="D45" s="16">
        <v>6500</v>
      </c>
      <c r="E45" s="42">
        <f t="shared" si="6"/>
        <v>10326.780000000001</v>
      </c>
      <c r="F45" s="42">
        <f t="shared" si="1"/>
        <v>1877.5355999999999</v>
      </c>
      <c r="G45" s="16">
        <v>3027</v>
      </c>
      <c r="H45" s="16">
        <f t="shared" si="7"/>
        <v>93.534300000000002</v>
      </c>
      <c r="I45" s="16">
        <f t="shared" si="3"/>
        <v>98874.849900000001</v>
      </c>
      <c r="J45" s="9"/>
      <c r="K45" s="1"/>
    </row>
    <row r="46" spans="1:11" ht="14.25">
      <c r="A46" s="15" t="s">
        <v>132</v>
      </c>
      <c r="B46" s="16">
        <v>90550</v>
      </c>
      <c r="C46" s="16">
        <v>1000</v>
      </c>
      <c r="D46" s="16">
        <v>6550</v>
      </c>
      <c r="E46" s="42">
        <f t="shared" si="6"/>
        <v>10258.799999999999</v>
      </c>
      <c r="F46" s="42">
        <f t="shared" si="1"/>
        <v>1865.1760000000002</v>
      </c>
      <c r="G46" s="16">
        <v>3027</v>
      </c>
      <c r="H46" s="16">
        <f t="shared" si="7"/>
        <v>93.534300000000002</v>
      </c>
      <c r="I46" s="16">
        <f t="shared" si="3"/>
        <v>98244.510300000009</v>
      </c>
      <c r="J46" s="9"/>
      <c r="K46" s="1"/>
    </row>
    <row r="47" spans="1:11" ht="14.25">
      <c r="A47" s="15" t="s">
        <v>79</v>
      </c>
      <c r="B47" s="16">
        <v>91900</v>
      </c>
      <c r="C47" s="16">
        <v>1000</v>
      </c>
      <c r="D47" s="16">
        <v>5650</v>
      </c>
      <c r="E47" s="42">
        <f t="shared" si="6"/>
        <v>10536.9</v>
      </c>
      <c r="F47" s="42">
        <f t="shared" si="1"/>
        <v>1915.7379999999998</v>
      </c>
      <c r="G47" s="16">
        <v>3027</v>
      </c>
      <c r="H47" s="16">
        <f t="shared" si="7"/>
        <v>93.534300000000002</v>
      </c>
      <c r="I47" s="16">
        <f t="shared" si="3"/>
        <v>100823.17229999999</v>
      </c>
      <c r="J47" s="9"/>
      <c r="K47" s="1"/>
    </row>
    <row r="48" spans="1:11" ht="14.25">
      <c r="A48" s="15" t="s">
        <v>49</v>
      </c>
      <c r="B48" s="16">
        <v>93400</v>
      </c>
      <c r="C48" s="16">
        <v>1000</v>
      </c>
      <c r="D48" s="16">
        <v>2900</v>
      </c>
      <c r="E48" s="42">
        <f t="shared" si="6"/>
        <v>11062.2</v>
      </c>
      <c r="F48" s="42">
        <f t="shared" si="1"/>
        <v>2011.2439999999999</v>
      </c>
      <c r="G48" s="16">
        <v>3027</v>
      </c>
      <c r="H48" s="16">
        <f t="shared" si="7"/>
        <v>93.534300000000002</v>
      </c>
      <c r="I48" s="16">
        <f t="shared" si="3"/>
        <v>105693.9783</v>
      </c>
      <c r="J48" s="9"/>
      <c r="K48" s="1"/>
    </row>
    <row r="49" spans="1:11" ht="14.25">
      <c r="A49" s="70" t="s">
        <v>164</v>
      </c>
      <c r="B49" s="16">
        <v>92600</v>
      </c>
      <c r="C49" s="16">
        <v>1000</v>
      </c>
      <c r="D49" s="16">
        <v>6600</v>
      </c>
      <c r="E49" s="42">
        <f t="shared" si="6"/>
        <v>10506</v>
      </c>
      <c r="F49" s="42">
        <f t="shared" si="1"/>
        <v>1910.1200000000001</v>
      </c>
      <c r="G49" s="16">
        <v>3027</v>
      </c>
      <c r="H49" s="16">
        <f t="shared" si="7"/>
        <v>93.534300000000002</v>
      </c>
      <c r="I49" s="16">
        <f t="shared" si="3"/>
        <v>100536.65429999999</v>
      </c>
      <c r="J49" s="9"/>
      <c r="K49" s="1"/>
    </row>
    <row r="50" spans="1:11" ht="18" customHeight="1">
      <c r="A50" s="38" t="s">
        <v>14</v>
      </c>
      <c r="B50" s="16"/>
      <c r="C50" s="16"/>
      <c r="D50" s="16"/>
      <c r="E50" s="16"/>
      <c r="F50" s="42">
        <f t="shared" si="1"/>
        <v>0</v>
      </c>
      <c r="G50" s="16"/>
      <c r="H50" s="16"/>
      <c r="I50" s="16"/>
      <c r="J50" s="9"/>
      <c r="K50" s="1"/>
    </row>
    <row r="51" spans="1:11" ht="14.25">
      <c r="A51" s="15" t="s">
        <v>139</v>
      </c>
      <c r="B51" s="16">
        <v>89950</v>
      </c>
      <c r="C51" s="16">
        <v>1000</v>
      </c>
      <c r="D51" s="16">
        <v>7100</v>
      </c>
      <c r="E51" s="42">
        <f t="shared" ref="E51:E58" si="8">+(B51-C51-D51)*0.1236</f>
        <v>10116.66</v>
      </c>
      <c r="F51" s="42">
        <f t="shared" si="1"/>
        <v>1839.3332</v>
      </c>
      <c r="G51" s="16">
        <v>3027</v>
      </c>
      <c r="H51" s="16">
        <f t="shared" ref="H51:H58" si="9">+G51*0.0309</f>
        <v>93.534300000000002</v>
      </c>
      <c r="I51" s="16">
        <f t="shared" si="3"/>
        <v>96926.527499999997</v>
      </c>
      <c r="J51" s="9"/>
      <c r="K51" s="1"/>
    </row>
    <row r="52" spans="1:11" ht="14.25">
      <c r="A52" s="15" t="s">
        <v>138</v>
      </c>
      <c r="B52" s="16">
        <v>89400</v>
      </c>
      <c r="C52" s="16">
        <v>1000</v>
      </c>
      <c r="D52" s="16">
        <v>7550</v>
      </c>
      <c r="E52" s="42">
        <f t="shared" si="8"/>
        <v>9993.06</v>
      </c>
      <c r="F52" s="42">
        <f t="shared" si="1"/>
        <v>1816.8612000000001</v>
      </c>
      <c r="G52" s="16">
        <v>3027</v>
      </c>
      <c r="H52" s="16">
        <f t="shared" si="9"/>
        <v>93.534300000000002</v>
      </c>
      <c r="I52" s="16">
        <f t="shared" si="3"/>
        <v>95780.455499999996</v>
      </c>
      <c r="J52" s="9"/>
      <c r="K52" s="1"/>
    </row>
    <row r="53" spans="1:11" ht="14.25">
      <c r="A53" s="15" t="s">
        <v>115</v>
      </c>
      <c r="B53" s="16">
        <v>89400</v>
      </c>
      <c r="C53" s="16">
        <v>1000</v>
      </c>
      <c r="D53" s="16">
        <v>7550</v>
      </c>
      <c r="E53" s="42">
        <f t="shared" si="8"/>
        <v>9993.06</v>
      </c>
      <c r="F53" s="42">
        <f t="shared" si="1"/>
        <v>1816.8612000000001</v>
      </c>
      <c r="G53" s="16">
        <v>3027</v>
      </c>
      <c r="H53" s="16">
        <f t="shared" si="9"/>
        <v>93.534300000000002</v>
      </c>
      <c r="I53" s="16">
        <f t="shared" si="3"/>
        <v>95780.455499999996</v>
      </c>
      <c r="J53" s="9"/>
      <c r="K53" s="1"/>
    </row>
    <row r="54" spans="1:11" ht="14.25">
      <c r="A54" s="15" t="s">
        <v>44</v>
      </c>
      <c r="B54" s="16">
        <v>90250</v>
      </c>
      <c r="C54" s="16">
        <v>1000</v>
      </c>
      <c r="D54" s="16">
        <v>5900</v>
      </c>
      <c r="E54" s="42">
        <f t="shared" si="8"/>
        <v>10302.06</v>
      </c>
      <c r="F54" s="42">
        <f t="shared" si="1"/>
        <v>1873.0411999999999</v>
      </c>
      <c r="G54" s="16">
        <v>3027</v>
      </c>
      <c r="H54" s="16">
        <f t="shared" si="9"/>
        <v>93.534300000000002</v>
      </c>
      <c r="I54" s="16">
        <f t="shared" si="3"/>
        <v>98645.635500000004</v>
      </c>
      <c r="J54" s="9"/>
      <c r="K54" s="1"/>
    </row>
    <row r="55" spans="1:11" ht="14.25">
      <c r="A55" s="15" t="s">
        <v>55</v>
      </c>
      <c r="B55" s="16">
        <v>91750</v>
      </c>
      <c r="C55" s="16">
        <v>1000</v>
      </c>
      <c r="D55" s="16">
        <v>5900</v>
      </c>
      <c r="E55" s="42">
        <f t="shared" si="8"/>
        <v>10487.460000000001</v>
      </c>
      <c r="F55" s="42">
        <f t="shared" si="1"/>
        <v>1906.7492000000002</v>
      </c>
      <c r="G55" s="16">
        <v>3027</v>
      </c>
      <c r="H55" s="16">
        <f t="shared" si="9"/>
        <v>93.534300000000002</v>
      </c>
      <c r="I55" s="16">
        <f t="shared" si="3"/>
        <v>100364.74350000001</v>
      </c>
      <c r="J55" s="9"/>
      <c r="K55" s="1"/>
    </row>
    <row r="56" spans="1:11" ht="14.25">
      <c r="A56" s="15" t="s">
        <v>188</v>
      </c>
      <c r="B56" s="16">
        <v>91450</v>
      </c>
      <c r="C56" s="16">
        <v>1000</v>
      </c>
      <c r="D56" s="16">
        <v>6350</v>
      </c>
      <c r="E56" s="42">
        <f t="shared" si="8"/>
        <v>10394.76</v>
      </c>
      <c r="F56" s="42">
        <f t="shared" si="1"/>
        <v>1889.8951999999999</v>
      </c>
      <c r="G56" s="16">
        <v>3027</v>
      </c>
      <c r="H56" s="16">
        <f t="shared" si="9"/>
        <v>93.534300000000002</v>
      </c>
      <c r="I56" s="16">
        <f t="shared" si="3"/>
        <v>99505.189499999993</v>
      </c>
      <c r="J56" s="9"/>
      <c r="K56" s="1"/>
    </row>
    <row r="57" spans="1:11" ht="14.25">
      <c r="A57" s="15" t="s">
        <v>184</v>
      </c>
      <c r="B57" s="16">
        <v>90950</v>
      </c>
      <c r="C57" s="16">
        <v>1000</v>
      </c>
      <c r="D57" s="16">
        <v>6350</v>
      </c>
      <c r="E57" s="42">
        <f>+(B57-C57-D57)*0.1236</f>
        <v>10332.960000000001</v>
      </c>
      <c r="F57" s="42">
        <f t="shared" si="1"/>
        <v>1878.6592000000001</v>
      </c>
      <c r="G57" s="16">
        <v>3027</v>
      </c>
      <c r="H57" s="16">
        <f>+G57*0.0309</f>
        <v>93.534300000000002</v>
      </c>
      <c r="I57" s="16">
        <f t="shared" si="3"/>
        <v>98932.1535</v>
      </c>
      <c r="J57" s="9"/>
      <c r="K57" s="1"/>
    </row>
    <row r="58" spans="1:11" ht="14.25">
      <c r="A58" s="15" t="s">
        <v>11</v>
      </c>
      <c r="B58" s="16">
        <v>85100</v>
      </c>
      <c r="C58" s="16">
        <v>0</v>
      </c>
      <c r="D58" s="16">
        <v>1900</v>
      </c>
      <c r="E58" s="42">
        <f t="shared" si="8"/>
        <v>10283.52</v>
      </c>
      <c r="F58" s="42">
        <f t="shared" si="1"/>
        <v>1869.6704000000002</v>
      </c>
      <c r="G58" s="16">
        <v>3027</v>
      </c>
      <c r="H58" s="16">
        <f t="shared" si="9"/>
        <v>93.534300000000002</v>
      </c>
      <c r="I58" s="16">
        <f t="shared" si="3"/>
        <v>98473.724700000006</v>
      </c>
      <c r="J58" s="9"/>
      <c r="K58" s="1"/>
    </row>
    <row r="59" spans="1:11" ht="18" customHeight="1">
      <c r="A59" s="18" t="s">
        <v>31</v>
      </c>
      <c r="B59" s="19"/>
      <c r="C59" s="19"/>
      <c r="D59" s="19"/>
      <c r="E59" s="31"/>
      <c r="F59" s="31"/>
      <c r="G59" s="31"/>
      <c r="H59" s="31"/>
      <c r="I59" s="31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  <c r="K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 t="s">
        <v>15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</sheetData>
  <mergeCells count="12">
    <mergeCell ref="G62:I62"/>
    <mergeCell ref="A7:I7"/>
    <mergeCell ref="H28:J28"/>
    <mergeCell ref="A5:I5"/>
    <mergeCell ref="G63:I63"/>
    <mergeCell ref="H60:I60"/>
    <mergeCell ref="H61:I61"/>
    <mergeCell ref="A1:J1"/>
    <mergeCell ref="A2:J2"/>
    <mergeCell ref="A3:J3"/>
    <mergeCell ref="A4:J4"/>
    <mergeCell ref="A6:I6"/>
  </mergeCells>
  <hyperlinks>
    <hyperlink ref="E9" r:id="rId1" display="E.D.@ 14.42%"/>
  </hyperlinks>
  <pageMargins left="0.3" right="0" top="0.17" bottom="0" header="0" footer="0"/>
  <pageSetup paperSize="9" scale="73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5">
    <pageSetUpPr autoPageBreaks="0"/>
  </sheetPr>
  <dimension ref="A1:L1813"/>
  <sheetViews>
    <sheetView topLeftCell="A53" workbookViewId="0">
      <selection sqref="A1:J78"/>
    </sheetView>
  </sheetViews>
  <sheetFormatPr defaultRowHeight="12.75"/>
  <cols>
    <col min="1" max="1" width="28.85546875" customWidth="1"/>
    <col min="2" max="2" width="12.7109375" customWidth="1"/>
    <col min="3" max="3" width="10.5703125" customWidth="1"/>
    <col min="4" max="4" width="10.42578125" customWidth="1"/>
    <col min="5" max="5" width="11.7109375" bestFit="1" customWidth="1"/>
    <col min="6" max="6" width="11.7109375" customWidth="1"/>
    <col min="7" max="7" width="10.5703125" customWidth="1"/>
    <col min="8" max="8" width="8.42578125" customWidth="1"/>
    <col min="9" max="9" width="14.28515625" customWidth="1"/>
    <col min="10" max="10" width="0.140625" hidden="1" customWidth="1"/>
    <col min="11" max="11" width="11.85546875" customWidth="1"/>
    <col min="12" max="12" width="13.140625" customWidth="1"/>
  </cols>
  <sheetData>
    <row r="1" spans="1:12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2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2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2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2" ht="15">
      <c r="A5" s="93" t="s">
        <v>215</v>
      </c>
      <c r="B5" s="93"/>
      <c r="C5" s="93"/>
      <c r="D5" s="93"/>
      <c r="E5" s="93"/>
      <c r="F5" s="93"/>
      <c r="G5" s="93"/>
      <c r="H5" s="93"/>
      <c r="I5" s="93"/>
      <c r="J5" s="78"/>
      <c r="K5" s="79"/>
    </row>
    <row r="6" spans="1:12" ht="15.7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1"/>
      <c r="K6" s="1"/>
    </row>
    <row r="7" spans="1:12" ht="14.25" customHeight="1">
      <c r="A7" s="86" t="s">
        <v>219</v>
      </c>
      <c r="B7" s="86"/>
      <c r="C7" s="86"/>
      <c r="D7" s="86"/>
      <c r="E7" s="86"/>
      <c r="F7" s="86"/>
      <c r="G7" s="86"/>
      <c r="H7" s="86"/>
      <c r="I7" s="86"/>
      <c r="J7" s="80"/>
      <c r="K7" s="1"/>
    </row>
    <row r="8" spans="1:12">
      <c r="A8" s="72" t="s">
        <v>3</v>
      </c>
      <c r="B8" s="72" t="s">
        <v>4</v>
      </c>
      <c r="C8" s="72" t="s">
        <v>5</v>
      </c>
      <c r="D8" s="72" t="s">
        <v>5</v>
      </c>
      <c r="E8" s="72" t="s">
        <v>99</v>
      </c>
      <c r="F8" s="72" t="s">
        <v>196</v>
      </c>
      <c r="G8" s="72" t="s">
        <v>6</v>
      </c>
      <c r="H8" s="73" t="s">
        <v>100</v>
      </c>
      <c r="I8" s="73" t="s">
        <v>18</v>
      </c>
      <c r="J8" s="1"/>
      <c r="K8" s="1"/>
    </row>
    <row r="9" spans="1:12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9"/>
      <c r="K9" s="1"/>
    </row>
    <row r="10" spans="1:12" ht="14.25">
      <c r="A10" s="62" t="s">
        <v>197</v>
      </c>
      <c r="B10" s="17">
        <v>88050</v>
      </c>
      <c r="C10" s="16">
        <v>1000</v>
      </c>
      <c r="D10" s="17">
        <v>5800</v>
      </c>
      <c r="E10" s="42">
        <f>+(B10-C10-D10)*0.1236</f>
        <v>10042.5</v>
      </c>
      <c r="F10" s="42">
        <f>+(B10-C10-D10+E10)*0.02</f>
        <v>1825.8500000000001</v>
      </c>
      <c r="G10" s="16">
        <v>3027</v>
      </c>
      <c r="H10" s="16">
        <f>+G10*0.0309</f>
        <v>93.534300000000002</v>
      </c>
      <c r="I10" s="16">
        <f>+B10-C10-D10+E10+F10+G10+H10</f>
        <v>96238.884300000005</v>
      </c>
      <c r="J10" s="9"/>
      <c r="K10" s="1"/>
      <c r="L10" s="77"/>
    </row>
    <row r="11" spans="1:12" ht="14.25">
      <c r="A11" s="62" t="s">
        <v>43</v>
      </c>
      <c r="B11" s="17">
        <v>89550</v>
      </c>
      <c r="C11" s="16">
        <v>1000</v>
      </c>
      <c r="D11" s="17">
        <v>5800</v>
      </c>
      <c r="E11" s="42">
        <f t="shared" ref="E11:E26" si="0">+(B11-C11-D11)*0.1236</f>
        <v>10227.9</v>
      </c>
      <c r="F11" s="42">
        <f t="shared" ref="F11:F58" si="1">+(B11-C11-D11+E11)*0.02</f>
        <v>1859.558</v>
      </c>
      <c r="G11" s="16">
        <v>3027</v>
      </c>
      <c r="H11" s="16">
        <f t="shared" ref="H11:H26" si="2">+G11*0.0309</f>
        <v>93.534300000000002</v>
      </c>
      <c r="I11" s="16">
        <f t="shared" ref="I11:I58" si="3">+B11-C11-D11+E11+F11+G11+H11</f>
        <v>97957.992299999998</v>
      </c>
      <c r="J11" s="9"/>
      <c r="K11" s="1"/>
      <c r="L11" s="77"/>
    </row>
    <row r="12" spans="1:12" ht="14.25">
      <c r="A12" s="62" t="s">
        <v>198</v>
      </c>
      <c r="B12" s="17">
        <v>87550</v>
      </c>
      <c r="C12" s="16">
        <v>1000</v>
      </c>
      <c r="D12" s="17">
        <v>5800</v>
      </c>
      <c r="E12" s="42">
        <f t="shared" si="0"/>
        <v>9980.7000000000007</v>
      </c>
      <c r="F12" s="42">
        <f t="shared" si="1"/>
        <v>1814.614</v>
      </c>
      <c r="G12" s="16">
        <v>3027</v>
      </c>
      <c r="H12" s="16">
        <f t="shared" si="2"/>
        <v>93.534300000000002</v>
      </c>
      <c r="I12" s="16">
        <f t="shared" si="3"/>
        <v>95665.848299999998</v>
      </c>
      <c r="J12" s="9"/>
      <c r="K12" s="1"/>
      <c r="L12" s="77"/>
    </row>
    <row r="13" spans="1:12" s="7" customFormat="1" ht="14.25">
      <c r="A13" s="62" t="s">
        <v>207</v>
      </c>
      <c r="B13" s="17">
        <v>87000</v>
      </c>
      <c r="C13" s="16">
        <v>1000</v>
      </c>
      <c r="D13" s="16">
        <v>5800</v>
      </c>
      <c r="E13" s="42">
        <f>+(B13-C13-D13)*0.1236</f>
        <v>9912.7199999999993</v>
      </c>
      <c r="F13" s="42">
        <f t="shared" si="1"/>
        <v>1802.2544</v>
      </c>
      <c r="G13" s="16">
        <v>3027</v>
      </c>
      <c r="H13" s="16">
        <f t="shared" si="2"/>
        <v>93.534300000000002</v>
      </c>
      <c r="I13" s="16">
        <f t="shared" si="3"/>
        <v>95035.508700000006</v>
      </c>
      <c r="J13" s="74"/>
      <c r="L13" s="77"/>
    </row>
    <row r="14" spans="1:12" ht="14.25">
      <c r="A14" s="62" t="s">
        <v>97</v>
      </c>
      <c r="B14" s="17">
        <v>88500</v>
      </c>
      <c r="C14" s="16">
        <v>1000</v>
      </c>
      <c r="D14" s="16">
        <v>5800</v>
      </c>
      <c r="E14" s="42">
        <f t="shared" si="0"/>
        <v>10098.120000000001</v>
      </c>
      <c r="F14" s="42">
        <f t="shared" si="1"/>
        <v>1835.9623999999999</v>
      </c>
      <c r="G14" s="16">
        <v>3027</v>
      </c>
      <c r="H14" s="16">
        <f t="shared" si="2"/>
        <v>93.534300000000002</v>
      </c>
      <c r="I14" s="16">
        <f t="shared" si="3"/>
        <v>96754.616699999999</v>
      </c>
      <c r="J14" s="9"/>
      <c r="K14" s="1"/>
      <c r="L14" s="77"/>
    </row>
    <row r="15" spans="1:12" ht="14.25">
      <c r="A15" s="62" t="s">
        <v>96</v>
      </c>
      <c r="B15" s="17">
        <v>87500</v>
      </c>
      <c r="C15" s="16">
        <v>1000</v>
      </c>
      <c r="D15" s="16">
        <v>5800</v>
      </c>
      <c r="E15" s="42">
        <f t="shared" si="0"/>
        <v>9974.52</v>
      </c>
      <c r="F15" s="42">
        <f t="shared" si="1"/>
        <v>1813.4904000000001</v>
      </c>
      <c r="G15" s="16">
        <v>3027</v>
      </c>
      <c r="H15" s="16">
        <f t="shared" si="2"/>
        <v>93.534300000000002</v>
      </c>
      <c r="I15" s="16">
        <f t="shared" si="3"/>
        <v>95608.544699999999</v>
      </c>
      <c r="J15" s="9"/>
      <c r="K15" s="1"/>
      <c r="L15" s="77"/>
    </row>
    <row r="16" spans="1:12" ht="14.25">
      <c r="A16" s="62" t="s">
        <v>42</v>
      </c>
      <c r="B16" s="16">
        <v>90200</v>
      </c>
      <c r="C16" s="16">
        <v>1000</v>
      </c>
      <c r="D16" s="16">
        <v>6000</v>
      </c>
      <c r="E16" s="42">
        <f t="shared" si="0"/>
        <v>10283.52</v>
      </c>
      <c r="F16" s="42">
        <f t="shared" si="1"/>
        <v>1869.6704000000002</v>
      </c>
      <c r="G16" s="16">
        <v>3027</v>
      </c>
      <c r="H16" s="16">
        <f t="shared" si="2"/>
        <v>93.534300000000002</v>
      </c>
      <c r="I16" s="16">
        <f t="shared" si="3"/>
        <v>98473.724700000006</v>
      </c>
      <c r="J16" s="9"/>
      <c r="K16" s="1"/>
      <c r="L16" s="77"/>
    </row>
    <row r="17" spans="1:12" ht="14.25">
      <c r="A17" s="62" t="s">
        <v>30</v>
      </c>
      <c r="B17" s="16">
        <v>88950</v>
      </c>
      <c r="C17" s="16">
        <v>1000</v>
      </c>
      <c r="D17" s="16">
        <v>6450</v>
      </c>
      <c r="E17" s="42">
        <f t="shared" si="0"/>
        <v>10073.4</v>
      </c>
      <c r="F17" s="42">
        <f t="shared" si="1"/>
        <v>1831.4679999999998</v>
      </c>
      <c r="G17" s="16">
        <v>3027</v>
      </c>
      <c r="H17" s="16">
        <f t="shared" si="2"/>
        <v>93.534300000000002</v>
      </c>
      <c r="I17" s="16">
        <f t="shared" si="3"/>
        <v>96525.402299999987</v>
      </c>
      <c r="J17" s="9"/>
      <c r="K17" s="1"/>
      <c r="L17" s="77"/>
    </row>
    <row r="18" spans="1:12" ht="14.25">
      <c r="A18" s="62" t="s">
        <v>161</v>
      </c>
      <c r="B18" s="16">
        <v>89850</v>
      </c>
      <c r="C18" s="16">
        <v>1000</v>
      </c>
      <c r="D18" s="16">
        <v>5600</v>
      </c>
      <c r="E18" s="42">
        <f t="shared" si="0"/>
        <v>10289.700000000001</v>
      </c>
      <c r="F18" s="42">
        <f t="shared" si="1"/>
        <v>1870.7939999999999</v>
      </c>
      <c r="G18" s="16">
        <v>3027</v>
      </c>
      <c r="H18" s="16">
        <f t="shared" si="2"/>
        <v>93.534300000000002</v>
      </c>
      <c r="I18" s="16">
        <f t="shared" si="3"/>
        <v>98531.028299999991</v>
      </c>
      <c r="J18" s="9"/>
      <c r="K18" s="1"/>
      <c r="L18" s="77"/>
    </row>
    <row r="19" spans="1:12" ht="14.25">
      <c r="A19" s="62" t="s">
        <v>208</v>
      </c>
      <c r="B19" s="16">
        <v>86550</v>
      </c>
      <c r="C19" s="16">
        <v>1000</v>
      </c>
      <c r="D19" s="16">
        <v>5600</v>
      </c>
      <c r="E19" s="42">
        <f t="shared" si="0"/>
        <v>9881.82</v>
      </c>
      <c r="F19" s="42">
        <f t="shared" si="1"/>
        <v>1796.6364000000001</v>
      </c>
      <c r="G19" s="16">
        <v>3027</v>
      </c>
      <c r="H19" s="16">
        <f t="shared" si="2"/>
        <v>93.534300000000002</v>
      </c>
      <c r="I19" s="16">
        <f t="shared" si="3"/>
        <v>94748.990700000009</v>
      </c>
      <c r="J19" s="9"/>
      <c r="K19" s="1"/>
      <c r="L19" s="77"/>
    </row>
    <row r="20" spans="1:12" ht="14.25">
      <c r="A20" s="62" t="s">
        <v>155</v>
      </c>
      <c r="B20" s="16">
        <v>88850</v>
      </c>
      <c r="C20" s="16">
        <v>1000</v>
      </c>
      <c r="D20" s="16">
        <v>6700</v>
      </c>
      <c r="E20" s="42">
        <f t="shared" si="0"/>
        <v>10030.14</v>
      </c>
      <c r="F20" s="42">
        <f t="shared" si="1"/>
        <v>1823.6028000000001</v>
      </c>
      <c r="G20" s="16">
        <v>3027</v>
      </c>
      <c r="H20" s="16">
        <f t="shared" si="2"/>
        <v>93.534300000000002</v>
      </c>
      <c r="I20" s="16">
        <f t="shared" si="3"/>
        <v>96124.277099999992</v>
      </c>
      <c r="J20" s="9"/>
      <c r="K20" s="6"/>
      <c r="L20" s="77"/>
    </row>
    <row r="21" spans="1:12" ht="14.25">
      <c r="A21" s="62" t="s">
        <v>156</v>
      </c>
      <c r="B21" s="16">
        <v>91750</v>
      </c>
      <c r="C21" s="16">
        <v>1000</v>
      </c>
      <c r="D21" s="17">
        <v>6550</v>
      </c>
      <c r="E21" s="42">
        <f t="shared" si="0"/>
        <v>10407.120000000001</v>
      </c>
      <c r="F21" s="42">
        <f t="shared" si="1"/>
        <v>1892.1424</v>
      </c>
      <c r="G21" s="16">
        <v>3027</v>
      </c>
      <c r="H21" s="16">
        <f t="shared" si="2"/>
        <v>93.534300000000002</v>
      </c>
      <c r="I21" s="16">
        <f t="shared" si="3"/>
        <v>99619.796699999992</v>
      </c>
      <c r="J21" s="9"/>
      <c r="K21" s="6"/>
      <c r="L21" s="77"/>
    </row>
    <row r="22" spans="1:12" s="7" customFormat="1" ht="14.25">
      <c r="A22" s="62" t="s">
        <v>130</v>
      </c>
      <c r="B22" s="17">
        <v>86900</v>
      </c>
      <c r="C22" s="16">
        <v>1000</v>
      </c>
      <c r="D22" s="17">
        <v>6100</v>
      </c>
      <c r="E22" s="42">
        <f t="shared" si="0"/>
        <v>9863.2800000000007</v>
      </c>
      <c r="F22" s="42">
        <f t="shared" si="1"/>
        <v>1793.2655999999999</v>
      </c>
      <c r="G22" s="16">
        <v>3027</v>
      </c>
      <c r="H22" s="16">
        <f t="shared" si="2"/>
        <v>93.534300000000002</v>
      </c>
      <c r="I22" s="16">
        <f t="shared" si="3"/>
        <v>94577.079899999997</v>
      </c>
      <c r="J22" s="74"/>
      <c r="L22" s="77"/>
    </row>
    <row r="23" spans="1:12" ht="14.25">
      <c r="A23" s="62" t="s">
        <v>95</v>
      </c>
      <c r="B23" s="16">
        <v>87450</v>
      </c>
      <c r="C23" s="16">
        <v>1000</v>
      </c>
      <c r="D23" s="16">
        <v>5600</v>
      </c>
      <c r="E23" s="42">
        <f t="shared" si="0"/>
        <v>9993.06</v>
      </c>
      <c r="F23" s="42">
        <f t="shared" si="1"/>
        <v>1816.8612000000001</v>
      </c>
      <c r="G23" s="16">
        <v>3027</v>
      </c>
      <c r="H23" s="16">
        <f t="shared" si="2"/>
        <v>93.534300000000002</v>
      </c>
      <c r="I23" s="16">
        <f t="shared" si="3"/>
        <v>95780.455499999996</v>
      </c>
      <c r="J23" s="9"/>
      <c r="K23" s="1"/>
      <c r="L23" s="77"/>
    </row>
    <row r="24" spans="1:12" ht="14.25">
      <c r="A24" s="62" t="s">
        <v>157</v>
      </c>
      <c r="B24" s="16">
        <v>93200</v>
      </c>
      <c r="C24" s="16">
        <v>1000</v>
      </c>
      <c r="D24" s="17">
        <v>6600</v>
      </c>
      <c r="E24" s="42">
        <f t="shared" si="0"/>
        <v>10580.16</v>
      </c>
      <c r="F24" s="42">
        <f t="shared" si="1"/>
        <v>1923.6032</v>
      </c>
      <c r="G24" s="16">
        <v>3027</v>
      </c>
      <c r="H24" s="16">
        <f t="shared" si="2"/>
        <v>93.534300000000002</v>
      </c>
      <c r="I24" s="16">
        <f t="shared" si="3"/>
        <v>101224.2975</v>
      </c>
      <c r="J24" s="9"/>
      <c r="K24" s="1"/>
      <c r="L24" s="77"/>
    </row>
    <row r="25" spans="1:12" ht="14.25">
      <c r="A25" s="62" t="s">
        <v>183</v>
      </c>
      <c r="B25" s="16">
        <v>90250</v>
      </c>
      <c r="C25" s="16">
        <v>1000</v>
      </c>
      <c r="D25" s="17">
        <v>6550</v>
      </c>
      <c r="E25" s="42">
        <f t="shared" si="0"/>
        <v>10221.719999999999</v>
      </c>
      <c r="F25" s="42">
        <f t="shared" si="1"/>
        <v>1858.4344000000001</v>
      </c>
      <c r="G25" s="16">
        <v>3027</v>
      </c>
      <c r="H25" s="16">
        <f t="shared" si="2"/>
        <v>93.534300000000002</v>
      </c>
      <c r="I25" s="16">
        <f t="shared" si="3"/>
        <v>97900.688699999999</v>
      </c>
      <c r="J25" s="9"/>
      <c r="K25" s="1"/>
      <c r="L25" s="77"/>
    </row>
    <row r="26" spans="1:12" ht="14.25">
      <c r="A26" s="62" t="s">
        <v>205</v>
      </c>
      <c r="B26" s="16">
        <v>82950</v>
      </c>
      <c r="C26" s="16">
        <v>0</v>
      </c>
      <c r="D26" s="16">
        <v>1850</v>
      </c>
      <c r="E26" s="42">
        <f t="shared" si="0"/>
        <v>10023.960000000001</v>
      </c>
      <c r="F26" s="42">
        <f t="shared" si="1"/>
        <v>1822.4792000000002</v>
      </c>
      <c r="G26" s="16">
        <v>3027</v>
      </c>
      <c r="H26" s="16">
        <f t="shared" si="2"/>
        <v>93.534300000000002</v>
      </c>
      <c r="I26" s="16">
        <f t="shared" si="3"/>
        <v>96066.973500000007</v>
      </c>
      <c r="J26" s="9"/>
      <c r="K26" s="1"/>
      <c r="L26" s="77"/>
    </row>
    <row r="27" spans="1:12" ht="18" customHeight="1">
      <c r="A27" s="62" t="s">
        <v>11</v>
      </c>
      <c r="B27" s="16">
        <v>81950</v>
      </c>
      <c r="C27" s="16">
        <v>0</v>
      </c>
      <c r="D27" s="16">
        <v>1850</v>
      </c>
      <c r="E27" s="42">
        <f>+(B27-C27-D27)*0.1236</f>
        <v>9900.36</v>
      </c>
      <c r="F27" s="42">
        <f>+(B27-C27-D27+E27)*0.02</f>
        <v>1800.0072</v>
      </c>
      <c r="G27" s="16">
        <v>3027</v>
      </c>
      <c r="H27" s="16">
        <f>+G27*0.0309</f>
        <v>93.534300000000002</v>
      </c>
      <c r="I27" s="16">
        <f>+B27-C27-D27+E27+F27+G27+H27</f>
        <v>94920.901500000007</v>
      </c>
      <c r="J27" s="9"/>
      <c r="K27" s="1"/>
    </row>
    <row r="28" spans="1:12" ht="18" customHeight="1">
      <c r="A28" s="38" t="s">
        <v>12</v>
      </c>
      <c r="B28" s="16"/>
      <c r="C28" s="16"/>
      <c r="D28" s="16"/>
      <c r="E28" s="16"/>
      <c r="F28" s="42">
        <f t="shared" si="1"/>
        <v>0</v>
      </c>
      <c r="G28" s="16"/>
      <c r="H28" s="87"/>
      <c r="I28" s="87"/>
      <c r="J28" s="87"/>
      <c r="K28" s="1"/>
    </row>
    <row r="29" spans="1:12" ht="14.25">
      <c r="A29" s="15" t="s">
        <v>29</v>
      </c>
      <c r="B29" s="16">
        <v>89800</v>
      </c>
      <c r="C29" s="16">
        <v>1000</v>
      </c>
      <c r="D29" s="16">
        <v>5500</v>
      </c>
      <c r="E29" s="42">
        <f t="shared" ref="E29:E39" si="4">+(B29-C29-D29)*0.1236</f>
        <v>10295.880000000001</v>
      </c>
      <c r="F29" s="42">
        <f t="shared" si="1"/>
        <v>1871.9176000000002</v>
      </c>
      <c r="G29" s="16">
        <v>3027</v>
      </c>
      <c r="H29" s="16">
        <f t="shared" ref="H29:H39" si="5">+G29*0.0309</f>
        <v>93.534300000000002</v>
      </c>
      <c r="I29" s="16">
        <f t="shared" si="3"/>
        <v>98588.331900000005</v>
      </c>
      <c r="J29" s="9"/>
      <c r="K29" s="1"/>
    </row>
    <row r="30" spans="1:12" ht="14.25">
      <c r="A30" s="15" t="s">
        <v>47</v>
      </c>
      <c r="B30" s="16">
        <v>89600</v>
      </c>
      <c r="C30" s="16">
        <v>1000</v>
      </c>
      <c r="D30" s="16">
        <v>6350</v>
      </c>
      <c r="E30" s="42">
        <f t="shared" si="4"/>
        <v>10166.1</v>
      </c>
      <c r="F30" s="42">
        <f t="shared" si="1"/>
        <v>1848.3220000000001</v>
      </c>
      <c r="G30" s="16">
        <v>3027</v>
      </c>
      <c r="H30" s="16">
        <f t="shared" si="5"/>
        <v>93.534300000000002</v>
      </c>
      <c r="I30" s="16">
        <f t="shared" si="3"/>
        <v>97384.956300000005</v>
      </c>
      <c r="J30" s="9"/>
      <c r="K30" s="1"/>
    </row>
    <row r="31" spans="1:12" ht="14.25">
      <c r="A31" s="15" t="s">
        <v>46</v>
      </c>
      <c r="B31" s="16">
        <v>88250</v>
      </c>
      <c r="C31" s="16">
        <v>1000</v>
      </c>
      <c r="D31" s="16">
        <v>5500</v>
      </c>
      <c r="E31" s="42">
        <f t="shared" si="4"/>
        <v>10104.299999999999</v>
      </c>
      <c r="F31" s="42">
        <f t="shared" si="1"/>
        <v>1837.086</v>
      </c>
      <c r="G31" s="16">
        <v>3027</v>
      </c>
      <c r="H31" s="16">
        <f t="shared" si="5"/>
        <v>93.534300000000002</v>
      </c>
      <c r="I31" s="16">
        <f t="shared" si="3"/>
        <v>96811.920299999998</v>
      </c>
      <c r="J31" s="9"/>
      <c r="K31" s="1"/>
    </row>
    <row r="32" spans="1:12" ht="14.25">
      <c r="A32" s="15" t="s">
        <v>179</v>
      </c>
      <c r="B32" s="16">
        <v>90350</v>
      </c>
      <c r="C32" s="16">
        <v>1000</v>
      </c>
      <c r="D32" s="16">
        <v>5250</v>
      </c>
      <c r="E32" s="42">
        <f t="shared" si="4"/>
        <v>10394.76</v>
      </c>
      <c r="F32" s="42">
        <f t="shared" si="1"/>
        <v>1889.8951999999999</v>
      </c>
      <c r="G32" s="16">
        <v>3027</v>
      </c>
      <c r="H32" s="16">
        <f t="shared" si="5"/>
        <v>93.534300000000002</v>
      </c>
      <c r="I32" s="16">
        <f t="shared" si="3"/>
        <v>99505.189499999993</v>
      </c>
      <c r="J32" s="9"/>
      <c r="K32" s="1"/>
    </row>
    <row r="33" spans="1:11" ht="14.25">
      <c r="A33" s="15" t="s">
        <v>32</v>
      </c>
      <c r="B33" s="16">
        <v>94150</v>
      </c>
      <c r="C33" s="16">
        <v>1000</v>
      </c>
      <c r="D33" s="16">
        <v>6400</v>
      </c>
      <c r="E33" s="42">
        <f t="shared" si="4"/>
        <v>10722.3</v>
      </c>
      <c r="F33" s="42">
        <f t="shared" si="1"/>
        <v>1949.4460000000001</v>
      </c>
      <c r="G33" s="16">
        <v>3027</v>
      </c>
      <c r="H33" s="16">
        <f t="shared" si="5"/>
        <v>93.534300000000002</v>
      </c>
      <c r="I33" s="16">
        <f t="shared" si="3"/>
        <v>102542.2803</v>
      </c>
      <c r="J33" s="9"/>
      <c r="K33" s="1"/>
    </row>
    <row r="34" spans="1:11" ht="14.25">
      <c r="A34" s="15" t="s">
        <v>98</v>
      </c>
      <c r="B34" s="16">
        <v>90550</v>
      </c>
      <c r="C34" s="16">
        <v>1000</v>
      </c>
      <c r="D34" s="16">
        <v>5950</v>
      </c>
      <c r="E34" s="42">
        <f t="shared" si="4"/>
        <v>10332.960000000001</v>
      </c>
      <c r="F34" s="42">
        <f t="shared" si="1"/>
        <v>1878.6592000000001</v>
      </c>
      <c r="G34" s="16">
        <v>3027</v>
      </c>
      <c r="H34" s="16">
        <f t="shared" si="5"/>
        <v>93.534300000000002</v>
      </c>
      <c r="I34" s="16">
        <f t="shared" si="3"/>
        <v>98932.1535</v>
      </c>
      <c r="J34" s="9"/>
      <c r="K34" s="1"/>
    </row>
    <row r="35" spans="1:11" ht="14.25">
      <c r="A35" s="15" t="s">
        <v>48</v>
      </c>
      <c r="B35" s="16">
        <v>88150</v>
      </c>
      <c r="C35" s="16">
        <v>1000</v>
      </c>
      <c r="D35" s="16">
        <v>5900</v>
      </c>
      <c r="E35" s="42">
        <f t="shared" si="4"/>
        <v>10042.5</v>
      </c>
      <c r="F35" s="42">
        <f t="shared" si="1"/>
        <v>1825.8500000000001</v>
      </c>
      <c r="G35" s="16">
        <v>3027</v>
      </c>
      <c r="H35" s="16">
        <f t="shared" si="5"/>
        <v>93.534300000000002</v>
      </c>
      <c r="I35" s="16">
        <f t="shared" si="3"/>
        <v>96238.884300000005</v>
      </c>
      <c r="J35" s="9"/>
      <c r="K35" s="1"/>
    </row>
    <row r="36" spans="1:11" ht="14.25">
      <c r="A36" s="15" t="s">
        <v>180</v>
      </c>
      <c r="B36" s="16">
        <v>90150</v>
      </c>
      <c r="C36" s="16">
        <v>1000</v>
      </c>
      <c r="D36" s="16">
        <v>5300</v>
      </c>
      <c r="E36" s="42">
        <f t="shared" si="4"/>
        <v>10363.86</v>
      </c>
      <c r="F36" s="42">
        <f t="shared" si="1"/>
        <v>1884.2772</v>
      </c>
      <c r="G36" s="16">
        <v>3027</v>
      </c>
      <c r="H36" s="16">
        <f t="shared" si="5"/>
        <v>93.534300000000002</v>
      </c>
      <c r="I36" s="16">
        <f t="shared" si="3"/>
        <v>99218.671499999997</v>
      </c>
      <c r="J36" s="9"/>
      <c r="K36" s="1"/>
    </row>
    <row r="37" spans="1:11" ht="14.25">
      <c r="A37" s="15" t="s">
        <v>33</v>
      </c>
      <c r="B37" s="16">
        <v>83250</v>
      </c>
      <c r="C37" s="16">
        <v>0</v>
      </c>
      <c r="D37" s="85">
        <v>0</v>
      </c>
      <c r="E37" s="42">
        <f t="shared" si="4"/>
        <v>10289.700000000001</v>
      </c>
      <c r="F37" s="42">
        <f t="shared" si="1"/>
        <v>1870.7939999999999</v>
      </c>
      <c r="G37" s="16">
        <v>3027</v>
      </c>
      <c r="H37" s="16">
        <f t="shared" si="5"/>
        <v>93.534300000000002</v>
      </c>
      <c r="I37" s="16">
        <f t="shared" si="3"/>
        <v>98531.028299999991</v>
      </c>
      <c r="J37" s="9"/>
      <c r="K37" s="1"/>
    </row>
    <row r="38" spans="1:11" ht="14.25">
      <c r="A38" s="15" t="s">
        <v>45</v>
      </c>
      <c r="B38" s="16">
        <v>79250</v>
      </c>
      <c r="C38" s="16">
        <v>0</v>
      </c>
      <c r="D38" s="85">
        <v>0</v>
      </c>
      <c r="E38" s="42">
        <f t="shared" si="4"/>
        <v>9795.2999999999993</v>
      </c>
      <c r="F38" s="42">
        <f t="shared" si="1"/>
        <v>1780.9060000000002</v>
      </c>
      <c r="G38" s="16">
        <v>3027</v>
      </c>
      <c r="H38" s="16">
        <f t="shared" si="5"/>
        <v>93.534300000000002</v>
      </c>
      <c r="I38" s="16">
        <f t="shared" si="3"/>
        <v>93946.740300000005</v>
      </c>
      <c r="J38" s="9"/>
      <c r="K38" s="1"/>
    </row>
    <row r="39" spans="1:11" ht="14.25">
      <c r="A39" s="15" t="s">
        <v>74</v>
      </c>
      <c r="B39" s="16">
        <v>77250</v>
      </c>
      <c r="C39" s="16">
        <v>0</v>
      </c>
      <c r="D39" s="85">
        <v>0</v>
      </c>
      <c r="E39" s="42">
        <f t="shared" si="4"/>
        <v>9548.1</v>
      </c>
      <c r="F39" s="42">
        <f t="shared" si="1"/>
        <v>1735.9620000000002</v>
      </c>
      <c r="G39" s="16">
        <v>3027</v>
      </c>
      <c r="H39" s="16">
        <f t="shared" si="5"/>
        <v>93.534300000000002</v>
      </c>
      <c r="I39" s="16">
        <f t="shared" si="3"/>
        <v>91654.596300000005</v>
      </c>
      <c r="J39" s="9"/>
      <c r="K39" s="1"/>
    </row>
    <row r="40" spans="1:11" ht="18" customHeight="1">
      <c r="A40" s="38" t="s">
        <v>13</v>
      </c>
      <c r="B40" s="16"/>
      <c r="C40" s="16"/>
      <c r="D40" s="16"/>
      <c r="E40" s="16"/>
      <c r="F40" s="42">
        <f t="shared" si="1"/>
        <v>0</v>
      </c>
      <c r="G40" s="16"/>
      <c r="H40" s="16"/>
      <c r="I40" s="16"/>
      <c r="J40" s="9"/>
      <c r="K40" s="1"/>
    </row>
    <row r="41" spans="1:11" ht="14.25">
      <c r="A41" s="62" t="s">
        <v>169</v>
      </c>
      <c r="B41" s="16">
        <v>94600</v>
      </c>
      <c r="C41" s="16">
        <v>1000</v>
      </c>
      <c r="D41" s="16">
        <v>6750</v>
      </c>
      <c r="E41" s="42">
        <f t="shared" ref="E41:E49" si="6">+(B41-C41-D41)*0.1236</f>
        <v>10734.66</v>
      </c>
      <c r="F41" s="42">
        <f t="shared" si="1"/>
        <v>1951.6932000000002</v>
      </c>
      <c r="G41" s="16">
        <v>3027</v>
      </c>
      <c r="H41" s="16">
        <f t="shared" ref="H41:H49" si="7">+G41*0.0309</f>
        <v>93.534300000000002</v>
      </c>
      <c r="I41" s="16">
        <f t="shared" si="3"/>
        <v>102656.8875</v>
      </c>
      <c r="J41" s="9"/>
      <c r="K41" s="1"/>
    </row>
    <row r="42" spans="1:11" ht="14.25">
      <c r="A42" s="62" t="s">
        <v>201</v>
      </c>
      <c r="B42" s="16">
        <v>92300</v>
      </c>
      <c r="C42" s="16">
        <v>1000</v>
      </c>
      <c r="D42" s="16">
        <v>6300</v>
      </c>
      <c r="E42" s="42">
        <f t="shared" si="6"/>
        <v>10506</v>
      </c>
      <c r="F42" s="42">
        <f t="shared" si="1"/>
        <v>1910.1200000000001</v>
      </c>
      <c r="G42" s="16">
        <v>3027</v>
      </c>
      <c r="H42" s="16">
        <f t="shared" si="7"/>
        <v>93.534300000000002</v>
      </c>
      <c r="I42" s="16">
        <f t="shared" si="3"/>
        <v>100536.65429999999</v>
      </c>
      <c r="J42" s="9"/>
      <c r="K42" s="1"/>
    </row>
    <row r="43" spans="1:11" ht="14.25">
      <c r="A43" s="15" t="s">
        <v>78</v>
      </c>
      <c r="B43" s="16">
        <v>93000</v>
      </c>
      <c r="C43" s="16">
        <v>1000</v>
      </c>
      <c r="D43" s="16">
        <v>6100</v>
      </c>
      <c r="E43" s="42">
        <f t="shared" si="6"/>
        <v>10617.24</v>
      </c>
      <c r="F43" s="42">
        <f t="shared" si="1"/>
        <v>1930.3448000000001</v>
      </c>
      <c r="G43" s="16">
        <v>3027</v>
      </c>
      <c r="H43" s="16">
        <f t="shared" si="7"/>
        <v>93.534300000000002</v>
      </c>
      <c r="I43" s="16">
        <f t="shared" si="3"/>
        <v>101568.11910000001</v>
      </c>
      <c r="J43" s="9"/>
      <c r="K43" s="1"/>
    </row>
    <row r="44" spans="1:11" ht="14.25">
      <c r="A44" s="15" t="s">
        <v>206</v>
      </c>
      <c r="B44" s="16">
        <v>91100</v>
      </c>
      <c r="C44" s="16">
        <v>1000</v>
      </c>
      <c r="D44" s="16">
        <v>6500</v>
      </c>
      <c r="E44" s="42">
        <f t="shared" si="6"/>
        <v>10332.960000000001</v>
      </c>
      <c r="F44" s="42">
        <f t="shared" si="1"/>
        <v>1878.6592000000001</v>
      </c>
      <c r="G44" s="16">
        <v>3027</v>
      </c>
      <c r="H44" s="16">
        <f t="shared" si="7"/>
        <v>93.534300000000002</v>
      </c>
      <c r="I44" s="16">
        <f t="shared" si="3"/>
        <v>98932.1535</v>
      </c>
      <c r="J44" s="9"/>
      <c r="K44" s="1"/>
    </row>
    <row r="45" spans="1:11" ht="14.25">
      <c r="A45" s="15" t="s">
        <v>131</v>
      </c>
      <c r="B45" s="16">
        <v>91050</v>
      </c>
      <c r="C45" s="16">
        <v>1000</v>
      </c>
      <c r="D45" s="16">
        <v>6500</v>
      </c>
      <c r="E45" s="42">
        <f t="shared" si="6"/>
        <v>10326.780000000001</v>
      </c>
      <c r="F45" s="42">
        <f t="shared" si="1"/>
        <v>1877.5355999999999</v>
      </c>
      <c r="G45" s="16">
        <v>3027</v>
      </c>
      <c r="H45" s="16">
        <f t="shared" si="7"/>
        <v>93.534300000000002</v>
      </c>
      <c r="I45" s="16">
        <f t="shared" si="3"/>
        <v>98874.849900000001</v>
      </c>
      <c r="J45" s="9"/>
      <c r="K45" s="1"/>
    </row>
    <row r="46" spans="1:11" ht="14.25">
      <c r="A46" s="15" t="s">
        <v>132</v>
      </c>
      <c r="B46" s="16">
        <v>90550</v>
      </c>
      <c r="C46" s="16">
        <v>1000</v>
      </c>
      <c r="D46" s="16">
        <v>6550</v>
      </c>
      <c r="E46" s="42">
        <f t="shared" si="6"/>
        <v>10258.799999999999</v>
      </c>
      <c r="F46" s="42">
        <f t="shared" si="1"/>
        <v>1865.1760000000002</v>
      </c>
      <c r="G46" s="16">
        <v>3027</v>
      </c>
      <c r="H46" s="16">
        <f t="shared" si="7"/>
        <v>93.534300000000002</v>
      </c>
      <c r="I46" s="16">
        <f t="shared" si="3"/>
        <v>98244.510300000009</v>
      </c>
      <c r="J46" s="9"/>
      <c r="K46" s="1"/>
    </row>
    <row r="47" spans="1:11" ht="14.25">
      <c r="A47" s="15" t="s">
        <v>79</v>
      </c>
      <c r="B47" s="16">
        <v>91900</v>
      </c>
      <c r="C47" s="16">
        <v>1000</v>
      </c>
      <c r="D47" s="16">
        <v>5650</v>
      </c>
      <c r="E47" s="42">
        <f t="shared" si="6"/>
        <v>10536.9</v>
      </c>
      <c r="F47" s="42">
        <f t="shared" si="1"/>
        <v>1915.7379999999998</v>
      </c>
      <c r="G47" s="16">
        <v>3027</v>
      </c>
      <c r="H47" s="16">
        <f t="shared" si="7"/>
        <v>93.534300000000002</v>
      </c>
      <c r="I47" s="16">
        <f t="shared" si="3"/>
        <v>100823.17229999999</v>
      </c>
      <c r="J47" s="9"/>
      <c r="K47" s="1"/>
    </row>
    <row r="48" spans="1:11" ht="14.25">
      <c r="A48" s="15" t="s">
        <v>49</v>
      </c>
      <c r="B48" s="16">
        <v>93400</v>
      </c>
      <c r="C48" s="16">
        <v>1000</v>
      </c>
      <c r="D48" s="16">
        <f>+[1]PP!L18</f>
        <v>2900</v>
      </c>
      <c r="E48" s="42">
        <f t="shared" si="6"/>
        <v>11062.2</v>
      </c>
      <c r="F48" s="42">
        <f t="shared" si="1"/>
        <v>2011.2439999999999</v>
      </c>
      <c r="G48" s="16">
        <v>3027</v>
      </c>
      <c r="H48" s="16">
        <f t="shared" si="7"/>
        <v>93.534300000000002</v>
      </c>
      <c r="I48" s="16">
        <f t="shared" si="3"/>
        <v>105693.9783</v>
      </c>
      <c r="J48" s="9"/>
      <c r="K48" s="1"/>
    </row>
    <row r="49" spans="1:11" ht="14.25">
      <c r="A49" s="70" t="s">
        <v>164</v>
      </c>
      <c r="B49" s="16">
        <v>92600</v>
      </c>
      <c r="C49" s="16">
        <v>1000</v>
      </c>
      <c r="D49" s="16">
        <v>6600</v>
      </c>
      <c r="E49" s="42">
        <f t="shared" si="6"/>
        <v>10506</v>
      </c>
      <c r="F49" s="42">
        <f t="shared" si="1"/>
        <v>1910.1200000000001</v>
      </c>
      <c r="G49" s="16">
        <v>3027</v>
      </c>
      <c r="H49" s="16">
        <f t="shared" si="7"/>
        <v>93.534300000000002</v>
      </c>
      <c r="I49" s="16">
        <f t="shared" si="3"/>
        <v>100536.65429999999</v>
      </c>
      <c r="J49" s="9"/>
      <c r="K49" s="1"/>
    </row>
    <row r="50" spans="1:11" ht="18" customHeight="1">
      <c r="A50" s="38" t="s">
        <v>14</v>
      </c>
      <c r="B50" s="16"/>
      <c r="C50" s="16"/>
      <c r="D50" s="16"/>
      <c r="E50" s="16"/>
      <c r="F50" s="42">
        <f t="shared" si="1"/>
        <v>0</v>
      </c>
      <c r="G50" s="16"/>
      <c r="H50" s="16"/>
      <c r="I50" s="16"/>
      <c r="J50" s="9"/>
      <c r="K50" s="1"/>
    </row>
    <row r="51" spans="1:11" ht="14.25">
      <c r="A51" s="15" t="s">
        <v>139</v>
      </c>
      <c r="B51" s="16">
        <v>89950</v>
      </c>
      <c r="C51" s="16">
        <v>1000</v>
      </c>
      <c r="D51" s="16">
        <v>7100</v>
      </c>
      <c r="E51" s="42">
        <f t="shared" ref="E51:E58" si="8">+(B51-C51-D51)*0.1236</f>
        <v>10116.66</v>
      </c>
      <c r="F51" s="42">
        <f t="shared" si="1"/>
        <v>1839.3332</v>
      </c>
      <c r="G51" s="16">
        <v>3027</v>
      </c>
      <c r="H51" s="16">
        <f t="shared" ref="H51:H58" si="9">+G51*0.0309</f>
        <v>93.534300000000002</v>
      </c>
      <c r="I51" s="16">
        <f t="shared" si="3"/>
        <v>96926.527499999997</v>
      </c>
      <c r="J51" s="9"/>
      <c r="K51" s="1"/>
    </row>
    <row r="52" spans="1:11" ht="14.25">
      <c r="A52" s="15" t="s">
        <v>138</v>
      </c>
      <c r="B52" s="16">
        <v>89400</v>
      </c>
      <c r="C52" s="16">
        <v>1000</v>
      </c>
      <c r="D52" s="16">
        <v>7550</v>
      </c>
      <c r="E52" s="42">
        <f t="shared" si="8"/>
        <v>9993.06</v>
      </c>
      <c r="F52" s="42">
        <f t="shared" si="1"/>
        <v>1816.8612000000001</v>
      </c>
      <c r="G52" s="16">
        <v>3027</v>
      </c>
      <c r="H52" s="16">
        <f t="shared" si="9"/>
        <v>93.534300000000002</v>
      </c>
      <c r="I52" s="16">
        <f t="shared" si="3"/>
        <v>95780.455499999996</v>
      </c>
      <c r="J52" s="9"/>
      <c r="K52" s="1"/>
    </row>
    <row r="53" spans="1:11" ht="14.25">
      <c r="A53" s="15" t="s">
        <v>115</v>
      </c>
      <c r="B53" s="16">
        <v>89400</v>
      </c>
      <c r="C53" s="16">
        <v>1000</v>
      </c>
      <c r="D53" s="16">
        <v>7550</v>
      </c>
      <c r="E53" s="42">
        <f t="shared" si="8"/>
        <v>9993.06</v>
      </c>
      <c r="F53" s="42">
        <f t="shared" si="1"/>
        <v>1816.8612000000001</v>
      </c>
      <c r="G53" s="16">
        <v>3027</v>
      </c>
      <c r="H53" s="16">
        <f t="shared" si="9"/>
        <v>93.534300000000002</v>
      </c>
      <c r="I53" s="16">
        <f t="shared" si="3"/>
        <v>95780.455499999996</v>
      </c>
      <c r="J53" s="9"/>
      <c r="K53" s="1"/>
    </row>
    <row r="54" spans="1:11" ht="14.25">
      <c r="A54" s="15" t="s">
        <v>44</v>
      </c>
      <c r="B54" s="16">
        <v>90250</v>
      </c>
      <c r="C54" s="16">
        <v>1000</v>
      </c>
      <c r="D54" s="16">
        <v>5900</v>
      </c>
      <c r="E54" s="42">
        <f t="shared" si="8"/>
        <v>10302.06</v>
      </c>
      <c r="F54" s="42">
        <f t="shared" si="1"/>
        <v>1873.0411999999999</v>
      </c>
      <c r="G54" s="16">
        <v>3027</v>
      </c>
      <c r="H54" s="16">
        <f t="shared" si="9"/>
        <v>93.534300000000002</v>
      </c>
      <c r="I54" s="16">
        <f t="shared" si="3"/>
        <v>98645.635500000004</v>
      </c>
      <c r="J54" s="9"/>
      <c r="K54" s="1"/>
    </row>
    <row r="55" spans="1:11" ht="14.25">
      <c r="A55" s="15" t="s">
        <v>55</v>
      </c>
      <c r="B55" s="16">
        <v>91750</v>
      </c>
      <c r="C55" s="16">
        <v>1000</v>
      </c>
      <c r="D55" s="16">
        <v>5900</v>
      </c>
      <c r="E55" s="42">
        <f t="shared" si="8"/>
        <v>10487.460000000001</v>
      </c>
      <c r="F55" s="42">
        <f t="shared" si="1"/>
        <v>1906.7492000000002</v>
      </c>
      <c r="G55" s="16">
        <v>3027</v>
      </c>
      <c r="H55" s="16">
        <f t="shared" si="9"/>
        <v>93.534300000000002</v>
      </c>
      <c r="I55" s="16">
        <f t="shared" si="3"/>
        <v>100364.74350000001</v>
      </c>
      <c r="J55" s="9"/>
      <c r="K55" s="1"/>
    </row>
    <row r="56" spans="1:11" ht="14.25">
      <c r="A56" s="15" t="s">
        <v>188</v>
      </c>
      <c r="B56" s="16">
        <v>91450</v>
      </c>
      <c r="C56" s="16">
        <v>1000</v>
      </c>
      <c r="D56" s="16">
        <v>6350</v>
      </c>
      <c r="E56" s="42">
        <f t="shared" si="8"/>
        <v>10394.76</v>
      </c>
      <c r="F56" s="42">
        <f t="shared" si="1"/>
        <v>1889.8951999999999</v>
      </c>
      <c r="G56" s="16">
        <v>3027</v>
      </c>
      <c r="H56" s="16">
        <f t="shared" si="9"/>
        <v>93.534300000000002</v>
      </c>
      <c r="I56" s="16">
        <f t="shared" si="3"/>
        <v>99505.189499999993</v>
      </c>
      <c r="J56" s="9"/>
      <c r="K56" s="1"/>
    </row>
    <row r="57" spans="1:11" ht="14.25">
      <c r="A57" s="15" t="s">
        <v>184</v>
      </c>
      <c r="B57" s="16">
        <v>90950</v>
      </c>
      <c r="C57" s="16">
        <v>1000</v>
      </c>
      <c r="D57" s="16">
        <v>6350</v>
      </c>
      <c r="E57" s="42">
        <f>+(B57-C57-D57)*0.1236</f>
        <v>10332.960000000001</v>
      </c>
      <c r="F57" s="42">
        <f t="shared" si="1"/>
        <v>1878.6592000000001</v>
      </c>
      <c r="G57" s="16">
        <v>3027</v>
      </c>
      <c r="H57" s="16">
        <f>+G57*0.0309</f>
        <v>93.534300000000002</v>
      </c>
      <c r="I57" s="16">
        <f t="shared" si="3"/>
        <v>98932.1535</v>
      </c>
      <c r="J57" s="9"/>
      <c r="K57" s="1"/>
    </row>
    <row r="58" spans="1:11" ht="14.25">
      <c r="A58" s="15" t="s">
        <v>11</v>
      </c>
      <c r="B58" s="16">
        <v>85100</v>
      </c>
      <c r="C58" s="16">
        <v>0</v>
      </c>
      <c r="D58" s="16">
        <v>1900</v>
      </c>
      <c r="E58" s="42">
        <f t="shared" si="8"/>
        <v>10283.52</v>
      </c>
      <c r="F58" s="42">
        <f t="shared" si="1"/>
        <v>1869.6704000000002</v>
      </c>
      <c r="G58" s="16">
        <v>3027</v>
      </c>
      <c r="H58" s="16">
        <f t="shared" si="9"/>
        <v>93.534300000000002</v>
      </c>
      <c r="I58" s="16">
        <f t="shared" si="3"/>
        <v>98473.724700000006</v>
      </c>
      <c r="J58" s="9"/>
      <c r="K58" s="1"/>
    </row>
    <row r="59" spans="1:11" ht="18" customHeight="1">
      <c r="A59" s="18" t="s">
        <v>31</v>
      </c>
      <c r="B59" s="19"/>
      <c r="C59" s="19"/>
      <c r="D59" s="19"/>
      <c r="E59" s="31"/>
      <c r="F59" s="31"/>
      <c r="G59" s="31"/>
      <c r="H59" s="31"/>
      <c r="I59" s="31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  <c r="K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 t="s">
        <v>15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</sheetData>
  <mergeCells count="12">
    <mergeCell ref="A7:I7"/>
    <mergeCell ref="H28:J28"/>
    <mergeCell ref="H60:I60"/>
    <mergeCell ref="H61:I61"/>
    <mergeCell ref="G62:I62"/>
    <mergeCell ref="G63:I63"/>
    <mergeCell ref="A1:J1"/>
    <mergeCell ref="A2:J2"/>
    <mergeCell ref="A3:J3"/>
    <mergeCell ref="A4:J4"/>
    <mergeCell ref="A5:I5"/>
    <mergeCell ref="A6:I6"/>
  </mergeCells>
  <hyperlinks>
    <hyperlink ref="E9" r:id="rId1" display="E.D.@ 14.42%"/>
  </hyperlinks>
  <pageMargins left="0.3" right="0" top="0.17" bottom="0" header="0" footer="0"/>
  <pageSetup paperSize="9"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L78"/>
  <sheetViews>
    <sheetView topLeftCell="A52" workbookViewId="0">
      <selection sqref="A1:J78"/>
    </sheetView>
  </sheetViews>
  <sheetFormatPr defaultRowHeight="12.75"/>
  <cols>
    <col min="1" max="1" width="24.42578125" customWidth="1"/>
    <col min="2" max="2" width="13" customWidth="1"/>
    <col min="3" max="3" width="11.140625" customWidth="1"/>
    <col min="4" max="4" width="11.5703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107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94" t="s">
        <v>174</v>
      </c>
      <c r="B6" s="94"/>
      <c r="C6" s="94"/>
      <c r="D6" s="94"/>
      <c r="E6" s="94"/>
      <c r="F6" s="94"/>
      <c r="G6" s="94"/>
      <c r="H6" s="94"/>
      <c r="I6" s="94"/>
      <c r="J6" s="94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88050</v>
      </c>
      <c r="C10" s="16">
        <v>1000</v>
      </c>
      <c r="D10" s="16">
        <v>5400</v>
      </c>
      <c r="E10" s="42">
        <f>+(B10-C10-D10)*0.1236</f>
        <v>10091.94</v>
      </c>
      <c r="F10" s="42">
        <f>+(B10-C10-D10+E10)*0.02</f>
        <v>1834.8388</v>
      </c>
      <c r="G10" s="16">
        <f>+B10-C10-D10+E10+F10</f>
        <v>93576.7788</v>
      </c>
      <c r="H10" s="19"/>
      <c r="I10" s="49" t="s">
        <v>53</v>
      </c>
      <c r="J10" s="50"/>
    </row>
    <row r="11" spans="1:10" ht="14.25">
      <c r="A11" s="62" t="s">
        <v>43</v>
      </c>
      <c r="B11" s="17">
        <v>89550</v>
      </c>
      <c r="C11" s="16">
        <v>1000</v>
      </c>
      <c r="D11" s="16">
        <v>5400</v>
      </c>
      <c r="E11" s="42">
        <f t="shared" ref="E11:E27" si="0">+(B11-C11-D11)*0.1236</f>
        <v>10277.34</v>
      </c>
      <c r="F11" s="42">
        <f t="shared" ref="F11:F58" si="1">+(B11-C11-D11+E11)*0.02</f>
        <v>1868.5468000000001</v>
      </c>
      <c r="G11" s="16">
        <f t="shared" ref="G11:G27" si="2">+B11-C11-D11+E11+F11</f>
        <v>95295.886799999993</v>
      </c>
      <c r="H11" s="19"/>
      <c r="I11" s="29"/>
      <c r="J11" s="29"/>
    </row>
    <row r="12" spans="1:10" ht="14.25">
      <c r="A12" s="62" t="s">
        <v>198</v>
      </c>
      <c r="B12" s="17">
        <v>87550</v>
      </c>
      <c r="C12" s="16">
        <v>1000</v>
      </c>
      <c r="D12" s="16">
        <v>5400</v>
      </c>
      <c r="E12" s="42">
        <f t="shared" si="0"/>
        <v>10030.14</v>
      </c>
      <c r="F12" s="42">
        <f t="shared" si="1"/>
        <v>1823.6028000000001</v>
      </c>
      <c r="G12" s="16">
        <f t="shared" si="2"/>
        <v>93003.742799999993</v>
      </c>
      <c r="H12" s="19"/>
      <c r="I12" s="29"/>
      <c r="J12" s="29"/>
    </row>
    <row r="13" spans="1:10" ht="14.25">
      <c r="A13" s="62" t="s">
        <v>207</v>
      </c>
      <c r="B13" s="17">
        <v>87000</v>
      </c>
      <c r="C13" s="16">
        <v>1000</v>
      </c>
      <c r="D13" s="16">
        <v>5450</v>
      </c>
      <c r="E13" s="42">
        <f t="shared" si="0"/>
        <v>9955.98</v>
      </c>
      <c r="F13" s="42">
        <f t="shared" si="1"/>
        <v>1810.1196</v>
      </c>
      <c r="G13" s="16">
        <f t="shared" si="2"/>
        <v>92316.099600000001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88500</v>
      </c>
      <c r="C14" s="16">
        <v>1000</v>
      </c>
      <c r="D14" s="16">
        <v>5450</v>
      </c>
      <c r="E14" s="42">
        <f t="shared" si="0"/>
        <v>10141.380000000001</v>
      </c>
      <c r="F14" s="42">
        <f t="shared" si="1"/>
        <v>1843.8276000000001</v>
      </c>
      <c r="G14" s="16">
        <f t="shared" si="2"/>
        <v>94035.207600000009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87500</v>
      </c>
      <c r="C15" s="16">
        <v>1000</v>
      </c>
      <c r="D15" s="16">
        <v>5450</v>
      </c>
      <c r="E15" s="42">
        <f t="shared" si="0"/>
        <v>10017.780000000001</v>
      </c>
      <c r="F15" s="42">
        <f t="shared" si="1"/>
        <v>1821.3556000000001</v>
      </c>
      <c r="G15" s="16">
        <f t="shared" si="2"/>
        <v>92889.135599999994</v>
      </c>
      <c r="H15" s="33"/>
      <c r="I15" s="33"/>
      <c r="J15" s="32"/>
    </row>
    <row r="16" spans="1:10" ht="14.25">
      <c r="A16" s="62" t="s">
        <v>42</v>
      </c>
      <c r="B16" s="16">
        <v>90200</v>
      </c>
      <c r="C16" s="16">
        <v>1000</v>
      </c>
      <c r="D16" s="16">
        <v>5650</v>
      </c>
      <c r="E16" s="42">
        <f t="shared" si="0"/>
        <v>10326.780000000001</v>
      </c>
      <c r="F16" s="42">
        <f t="shared" si="1"/>
        <v>1877.5355999999999</v>
      </c>
      <c r="G16" s="16">
        <f t="shared" si="2"/>
        <v>95754.315600000002</v>
      </c>
      <c r="H16" s="33"/>
      <c r="I16" s="33"/>
      <c r="J16" s="32"/>
    </row>
    <row r="17" spans="1:12" ht="14.25">
      <c r="A17" s="62" t="s">
        <v>30</v>
      </c>
      <c r="B17" s="16">
        <v>88950</v>
      </c>
      <c r="C17" s="16">
        <v>1000</v>
      </c>
      <c r="D17" s="16">
        <v>5650</v>
      </c>
      <c r="E17" s="42">
        <f t="shared" si="0"/>
        <v>10172.280000000001</v>
      </c>
      <c r="F17" s="42">
        <f t="shared" si="1"/>
        <v>1849.4456</v>
      </c>
      <c r="G17" s="16">
        <f t="shared" si="2"/>
        <v>94321.725600000005</v>
      </c>
      <c r="H17" s="33" t="s">
        <v>57</v>
      </c>
      <c r="I17" s="32">
        <v>3209</v>
      </c>
      <c r="J17" s="16">
        <f>+I17*0.0309</f>
        <v>99.158100000000005</v>
      </c>
    </row>
    <row r="18" spans="1:12" ht="14.25">
      <c r="A18" s="62" t="s">
        <v>161</v>
      </c>
      <c r="B18" s="16">
        <v>89850</v>
      </c>
      <c r="C18" s="16">
        <v>1000</v>
      </c>
      <c r="D18" s="16">
        <v>5250</v>
      </c>
      <c r="E18" s="42">
        <f t="shared" si="0"/>
        <v>10332.960000000001</v>
      </c>
      <c r="F18" s="42">
        <f t="shared" si="1"/>
        <v>1878.6592000000001</v>
      </c>
      <c r="G18" s="16">
        <f t="shared" si="2"/>
        <v>95811.619200000001</v>
      </c>
      <c r="H18" s="33" t="s">
        <v>58</v>
      </c>
      <c r="I18" s="32">
        <v>3257</v>
      </c>
      <c r="J18" s="16">
        <f>+I18*0.0309</f>
        <v>100.6413</v>
      </c>
    </row>
    <row r="19" spans="1:12" ht="14.25">
      <c r="A19" s="62" t="s">
        <v>208</v>
      </c>
      <c r="B19" s="16">
        <v>86550</v>
      </c>
      <c r="C19" s="16">
        <v>1000</v>
      </c>
      <c r="D19" s="16">
        <v>5250</v>
      </c>
      <c r="E19" s="42">
        <f t="shared" si="0"/>
        <v>9925.08</v>
      </c>
      <c r="F19" s="42">
        <f t="shared" si="1"/>
        <v>1804.5016000000001</v>
      </c>
      <c r="G19" s="16">
        <f t="shared" si="2"/>
        <v>92029.581600000005</v>
      </c>
      <c r="H19" s="33" t="s">
        <v>62</v>
      </c>
      <c r="I19" s="32">
        <v>3207</v>
      </c>
      <c r="J19" s="16">
        <f>+I19*0.0309</f>
        <v>99.096299999999999</v>
      </c>
    </row>
    <row r="20" spans="1:12" ht="14.25">
      <c r="A20" s="62" t="s">
        <v>155</v>
      </c>
      <c r="B20" s="16">
        <v>88850</v>
      </c>
      <c r="C20" s="16">
        <v>1000</v>
      </c>
      <c r="D20" s="16">
        <v>6000</v>
      </c>
      <c r="E20" s="42">
        <f t="shared" si="0"/>
        <v>10116.66</v>
      </c>
      <c r="F20" s="42">
        <f t="shared" si="1"/>
        <v>1839.3332</v>
      </c>
      <c r="G20" s="16">
        <f t="shared" si="2"/>
        <v>93805.993199999997</v>
      </c>
      <c r="H20" s="33" t="s">
        <v>59</v>
      </c>
      <c r="I20" s="35">
        <v>3299</v>
      </c>
      <c r="J20" s="16">
        <f>+I20*0.0309</f>
        <v>101.9391</v>
      </c>
    </row>
    <row r="21" spans="1:12" ht="14.25">
      <c r="A21" s="62" t="s">
        <v>156</v>
      </c>
      <c r="B21" s="16">
        <v>91750</v>
      </c>
      <c r="C21" s="16">
        <v>1000</v>
      </c>
      <c r="D21" s="16">
        <v>6100</v>
      </c>
      <c r="E21" s="42">
        <f t="shared" si="0"/>
        <v>10462.74</v>
      </c>
      <c r="F21" s="42">
        <f t="shared" si="1"/>
        <v>1902.2548000000002</v>
      </c>
      <c r="G21" s="16">
        <f t="shared" si="2"/>
        <v>97014.9948</v>
      </c>
      <c r="H21" s="33"/>
      <c r="I21" s="35"/>
      <c r="J21" s="16"/>
    </row>
    <row r="22" spans="1:12" ht="14.25">
      <c r="A22" s="62" t="s">
        <v>130</v>
      </c>
      <c r="B22" s="17">
        <v>86900</v>
      </c>
      <c r="C22" s="16">
        <v>1000</v>
      </c>
      <c r="D22" s="16">
        <v>5050</v>
      </c>
      <c r="E22" s="42">
        <f t="shared" si="0"/>
        <v>9993.06</v>
      </c>
      <c r="F22" s="42">
        <f t="shared" si="1"/>
        <v>1816.8612000000001</v>
      </c>
      <c r="G22" s="16">
        <f t="shared" si="2"/>
        <v>92659.921199999997</v>
      </c>
      <c r="H22" s="33" t="s">
        <v>73</v>
      </c>
      <c r="I22" s="32">
        <v>3209</v>
      </c>
      <c r="J22" s="16">
        <f>+I22*0.0309</f>
        <v>99.158100000000005</v>
      </c>
    </row>
    <row r="23" spans="1:12" ht="14.25">
      <c r="A23" s="62" t="s">
        <v>95</v>
      </c>
      <c r="B23" s="16">
        <v>87450</v>
      </c>
      <c r="C23" s="16">
        <v>1000</v>
      </c>
      <c r="D23" s="16">
        <v>5150</v>
      </c>
      <c r="E23" s="42">
        <f t="shared" si="0"/>
        <v>10048.68</v>
      </c>
      <c r="F23" s="42">
        <f t="shared" si="1"/>
        <v>1826.9735999999998</v>
      </c>
      <c r="G23" s="16">
        <f t="shared" si="2"/>
        <v>93175.653599999991</v>
      </c>
      <c r="H23" s="33" t="s">
        <v>83</v>
      </c>
      <c r="I23" s="32">
        <v>2992</v>
      </c>
      <c r="J23" s="16">
        <f>+I23*0.0309</f>
        <v>92.452799999999996</v>
      </c>
    </row>
    <row r="24" spans="1:12" ht="14.25">
      <c r="A24" s="62" t="s">
        <v>157</v>
      </c>
      <c r="B24" s="16">
        <v>93200</v>
      </c>
      <c r="C24" s="16">
        <v>1000</v>
      </c>
      <c r="D24" s="16">
        <v>6250</v>
      </c>
      <c r="E24" s="42">
        <f t="shared" si="0"/>
        <v>10623.42</v>
      </c>
      <c r="F24" s="42">
        <f t="shared" si="1"/>
        <v>1931.4684</v>
      </c>
      <c r="G24" s="16">
        <f t="shared" si="2"/>
        <v>98504.888399999996</v>
      </c>
      <c r="H24" s="33" t="s">
        <v>84</v>
      </c>
      <c r="I24" s="32">
        <v>3158</v>
      </c>
      <c r="J24" s="16">
        <f>+I24*0.0309</f>
        <v>97.5822</v>
      </c>
    </row>
    <row r="25" spans="1:12" ht="14.25">
      <c r="A25" s="62" t="s">
        <v>183</v>
      </c>
      <c r="B25" s="16">
        <v>90250</v>
      </c>
      <c r="C25" s="16">
        <v>1000</v>
      </c>
      <c r="D25" s="16">
        <v>6100</v>
      </c>
      <c r="E25" s="42">
        <f t="shared" si="0"/>
        <v>10277.34</v>
      </c>
      <c r="F25" s="42">
        <f t="shared" si="1"/>
        <v>1868.5468000000001</v>
      </c>
      <c r="G25" s="16">
        <f t="shared" si="2"/>
        <v>95295.886799999993</v>
      </c>
      <c r="H25" s="33"/>
      <c r="I25" s="66"/>
      <c r="J25" s="16"/>
    </row>
    <row r="26" spans="1:12" ht="13.5" customHeight="1">
      <c r="A26" s="62" t="s">
        <v>205</v>
      </c>
      <c r="B26" s="16">
        <v>82950</v>
      </c>
      <c r="C26" s="16">
        <v>0</v>
      </c>
      <c r="D26" s="16">
        <v>1850</v>
      </c>
      <c r="E26" s="42">
        <f t="shared" si="0"/>
        <v>10023.960000000001</v>
      </c>
      <c r="F26" s="42">
        <f t="shared" si="1"/>
        <v>1822.4792000000002</v>
      </c>
      <c r="G26" s="16">
        <f t="shared" si="2"/>
        <v>92946.439200000008</v>
      </c>
      <c r="H26" s="33"/>
      <c r="I26" s="33"/>
      <c r="J26" s="32"/>
    </row>
    <row r="27" spans="1:12" ht="14.25">
      <c r="A27" s="62" t="s">
        <v>11</v>
      </c>
      <c r="B27" s="16">
        <v>81950</v>
      </c>
      <c r="C27" s="16">
        <v>0</v>
      </c>
      <c r="D27" s="16">
        <v>1850</v>
      </c>
      <c r="E27" s="42">
        <f t="shared" si="0"/>
        <v>9900.36</v>
      </c>
      <c r="F27" s="42">
        <f t="shared" si="1"/>
        <v>1800.0072</v>
      </c>
      <c r="G27" s="16">
        <f t="shared" si="2"/>
        <v>91800.367200000008</v>
      </c>
      <c r="H27" s="33"/>
      <c r="I27" s="33"/>
      <c r="J27" s="36"/>
      <c r="L27" t="s">
        <v>167</v>
      </c>
    </row>
    <row r="28" spans="1:12" ht="15">
      <c r="A28" s="38" t="s">
        <v>12</v>
      </c>
      <c r="B28" s="16"/>
      <c r="C28" s="16"/>
      <c r="D28" s="9"/>
      <c r="E28" s="9"/>
      <c r="F28" s="9"/>
      <c r="G28" s="9"/>
      <c r="H28" s="33"/>
      <c r="I28" s="33"/>
      <c r="J28" s="32"/>
    </row>
    <row r="29" spans="1:12" ht="18" customHeight="1">
      <c r="A29" s="15" t="s">
        <v>29</v>
      </c>
      <c r="B29" s="16">
        <v>89800</v>
      </c>
      <c r="C29" s="16">
        <v>1000</v>
      </c>
      <c r="D29" s="16">
        <v>5200</v>
      </c>
      <c r="E29" s="42">
        <f t="shared" ref="E29:E39" si="3">+(B29-C29-D29)*0.1236</f>
        <v>10332.960000000001</v>
      </c>
      <c r="F29" s="42">
        <f t="shared" si="1"/>
        <v>1878.6592000000001</v>
      </c>
      <c r="G29" s="16">
        <f t="shared" ref="G29:G39" si="4">+B29-C29-D29+E29+F29</f>
        <v>95811.619200000001</v>
      </c>
      <c r="H29" s="37" t="s">
        <v>35</v>
      </c>
      <c r="I29" s="1"/>
    </row>
    <row r="30" spans="1:12" ht="14.25">
      <c r="A30" s="15" t="s">
        <v>47</v>
      </c>
      <c r="B30" s="16">
        <v>89600</v>
      </c>
      <c r="C30" s="16">
        <v>1000</v>
      </c>
      <c r="D30" s="16">
        <v>6200</v>
      </c>
      <c r="E30" s="42">
        <f t="shared" si="3"/>
        <v>10184.64</v>
      </c>
      <c r="F30" s="42">
        <f t="shared" si="1"/>
        <v>1851.6928</v>
      </c>
      <c r="G30" s="16">
        <f t="shared" si="4"/>
        <v>94436.332800000004</v>
      </c>
      <c r="H30" s="19"/>
      <c r="I30" s="1"/>
      <c r="J30" s="1"/>
    </row>
    <row r="31" spans="1:12" ht="14.25">
      <c r="A31" s="15" t="s">
        <v>46</v>
      </c>
      <c r="B31" s="16">
        <v>88250</v>
      </c>
      <c r="C31" s="16">
        <v>1000</v>
      </c>
      <c r="D31" s="16">
        <v>5550</v>
      </c>
      <c r="E31" s="42">
        <f t="shared" si="3"/>
        <v>10098.120000000001</v>
      </c>
      <c r="F31" s="42">
        <f t="shared" si="1"/>
        <v>1835.9623999999999</v>
      </c>
      <c r="G31" s="16">
        <f t="shared" si="4"/>
        <v>93634.082399999999</v>
      </c>
      <c r="H31" s="19"/>
      <c r="I31" s="1"/>
      <c r="J31" s="7"/>
    </row>
    <row r="32" spans="1:12" ht="14.25">
      <c r="A32" s="15" t="s">
        <v>179</v>
      </c>
      <c r="B32" s="16">
        <v>90350</v>
      </c>
      <c r="C32" s="16">
        <v>1000</v>
      </c>
      <c r="D32" s="16">
        <v>4550</v>
      </c>
      <c r="E32" s="42">
        <f t="shared" si="3"/>
        <v>10481.280000000001</v>
      </c>
      <c r="F32" s="42">
        <f t="shared" si="1"/>
        <v>1905.6256000000001</v>
      </c>
      <c r="G32" s="16">
        <f t="shared" si="4"/>
        <v>97186.905599999998</v>
      </c>
      <c r="H32" s="19"/>
      <c r="I32" s="1"/>
      <c r="J32" s="1"/>
    </row>
    <row r="33" spans="1:10" ht="14.25">
      <c r="A33" s="15" t="s">
        <v>32</v>
      </c>
      <c r="B33" s="16">
        <v>94150</v>
      </c>
      <c r="C33" s="16">
        <v>1000</v>
      </c>
      <c r="D33" s="16">
        <v>6400</v>
      </c>
      <c r="E33" s="42">
        <f t="shared" si="3"/>
        <v>10722.3</v>
      </c>
      <c r="F33" s="42">
        <f t="shared" si="1"/>
        <v>1949.4460000000001</v>
      </c>
      <c r="G33" s="16">
        <f t="shared" si="4"/>
        <v>99421.745999999999</v>
      </c>
      <c r="H33" s="19"/>
      <c r="I33" s="1"/>
      <c r="J33" s="1"/>
    </row>
    <row r="34" spans="1:10" ht="14.25">
      <c r="A34" s="15" t="s">
        <v>98</v>
      </c>
      <c r="B34" s="16">
        <v>90550</v>
      </c>
      <c r="C34" s="16">
        <v>1000</v>
      </c>
      <c r="D34" s="16">
        <v>4650</v>
      </c>
      <c r="E34" s="42">
        <f t="shared" si="3"/>
        <v>10493.64</v>
      </c>
      <c r="F34" s="42">
        <f t="shared" si="1"/>
        <v>1907.8728000000001</v>
      </c>
      <c r="G34" s="16">
        <f t="shared" si="4"/>
        <v>97301.512799999997</v>
      </c>
      <c r="H34" s="19"/>
      <c r="I34" s="1"/>
      <c r="J34" s="1"/>
    </row>
    <row r="35" spans="1:10" ht="14.25">
      <c r="A35" s="15" t="s">
        <v>48</v>
      </c>
      <c r="B35" s="16">
        <v>88150</v>
      </c>
      <c r="C35" s="16">
        <v>1000</v>
      </c>
      <c r="D35" s="16">
        <v>5900</v>
      </c>
      <c r="E35" s="42">
        <f t="shared" si="3"/>
        <v>10042.5</v>
      </c>
      <c r="F35" s="42">
        <f t="shared" si="1"/>
        <v>1825.8500000000001</v>
      </c>
      <c r="G35" s="16">
        <f t="shared" si="4"/>
        <v>93118.35</v>
      </c>
      <c r="H35" s="19"/>
      <c r="I35" s="1"/>
      <c r="J35" s="1"/>
    </row>
    <row r="36" spans="1:10" ht="14.25">
      <c r="A36" s="15" t="s">
        <v>180</v>
      </c>
      <c r="B36" s="16">
        <v>90150</v>
      </c>
      <c r="C36" s="16">
        <v>1000</v>
      </c>
      <c r="D36" s="16">
        <v>4750</v>
      </c>
      <c r="E36" s="42">
        <f t="shared" si="3"/>
        <v>10431.84</v>
      </c>
      <c r="F36" s="42">
        <f t="shared" si="1"/>
        <v>1896.6368</v>
      </c>
      <c r="G36" s="16">
        <f t="shared" si="4"/>
        <v>96728.476799999989</v>
      </c>
      <c r="H36" s="19"/>
      <c r="I36" s="1"/>
      <c r="J36" s="1"/>
    </row>
    <row r="37" spans="1:10" ht="14.25">
      <c r="A37" s="15" t="s">
        <v>33</v>
      </c>
      <c r="B37" s="16">
        <v>83250</v>
      </c>
      <c r="C37" s="16">
        <v>0</v>
      </c>
      <c r="D37" s="16">
        <v>0</v>
      </c>
      <c r="E37" s="42">
        <f t="shared" si="3"/>
        <v>10289.700000000001</v>
      </c>
      <c r="F37" s="42">
        <f t="shared" si="1"/>
        <v>1870.7939999999999</v>
      </c>
      <c r="G37" s="16">
        <f t="shared" si="4"/>
        <v>95410.493999999992</v>
      </c>
      <c r="H37" s="19"/>
      <c r="I37" s="1"/>
      <c r="J37" s="1"/>
    </row>
    <row r="38" spans="1:10" ht="14.25">
      <c r="A38" s="15" t="s">
        <v>45</v>
      </c>
      <c r="B38" s="16">
        <v>79250</v>
      </c>
      <c r="C38" s="16">
        <v>0</v>
      </c>
      <c r="D38" s="16">
        <v>0</v>
      </c>
      <c r="E38" s="42">
        <f t="shared" si="3"/>
        <v>9795.2999999999993</v>
      </c>
      <c r="F38" s="42">
        <f t="shared" si="1"/>
        <v>1780.9060000000002</v>
      </c>
      <c r="G38" s="16">
        <f t="shared" si="4"/>
        <v>90826.206000000006</v>
      </c>
      <c r="H38" s="19"/>
      <c r="I38" s="1"/>
      <c r="J38" s="1"/>
    </row>
    <row r="39" spans="1:10" ht="14.25">
      <c r="A39" s="15" t="s">
        <v>74</v>
      </c>
      <c r="B39" s="16">
        <v>77250</v>
      </c>
      <c r="C39" s="16">
        <v>0</v>
      </c>
      <c r="D39" s="16">
        <v>0</v>
      </c>
      <c r="E39" s="42">
        <f t="shared" si="3"/>
        <v>9548.1</v>
      </c>
      <c r="F39" s="42">
        <f t="shared" si="1"/>
        <v>1735.9620000000002</v>
      </c>
      <c r="G39" s="16">
        <f t="shared" si="4"/>
        <v>88534.062000000005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94600</v>
      </c>
      <c r="C41" s="16">
        <v>1000</v>
      </c>
      <c r="D41" s="16">
        <v>5500</v>
      </c>
      <c r="E41" s="42">
        <f t="shared" ref="E41:E49" si="5">+(B41-C41-D41)*0.1236</f>
        <v>10889.16</v>
      </c>
      <c r="F41" s="42">
        <f t="shared" si="1"/>
        <v>1979.7832000000001</v>
      </c>
      <c r="G41" s="16">
        <f t="shared" ref="G41:G49" si="6">+B41-C41-D41+E41+F41</f>
        <v>100968.94320000001</v>
      </c>
      <c r="H41" s="19"/>
      <c r="I41" s="1"/>
      <c r="J41" s="1"/>
    </row>
    <row r="42" spans="1:10" ht="14.25">
      <c r="A42" s="62" t="s">
        <v>201</v>
      </c>
      <c r="B42" s="16">
        <v>92300</v>
      </c>
      <c r="C42" s="16">
        <v>1000</v>
      </c>
      <c r="D42" s="16">
        <v>5100</v>
      </c>
      <c r="E42" s="42">
        <f t="shared" si="5"/>
        <v>10654.32</v>
      </c>
      <c r="F42" s="42">
        <f t="shared" si="1"/>
        <v>1937.0864000000001</v>
      </c>
      <c r="G42" s="16">
        <f t="shared" si="6"/>
        <v>98791.406400000007</v>
      </c>
      <c r="H42" s="19"/>
      <c r="I42" s="1"/>
      <c r="J42" s="1"/>
    </row>
    <row r="43" spans="1:10" ht="14.25">
      <c r="A43" s="15" t="s">
        <v>78</v>
      </c>
      <c r="B43" s="16">
        <v>93000</v>
      </c>
      <c r="C43" s="16">
        <v>1000</v>
      </c>
      <c r="D43" s="16">
        <f>+[1]PP!P15</f>
        <v>5200</v>
      </c>
      <c r="E43" s="42">
        <f t="shared" si="5"/>
        <v>10728.48</v>
      </c>
      <c r="F43" s="42">
        <f t="shared" si="1"/>
        <v>1950.5696</v>
      </c>
      <c r="G43" s="16">
        <f t="shared" si="6"/>
        <v>99479.049599999998</v>
      </c>
      <c r="H43" s="19"/>
      <c r="I43" s="1"/>
      <c r="J43" s="1"/>
    </row>
    <row r="44" spans="1:10" ht="14.25">
      <c r="A44" s="15" t="s">
        <v>206</v>
      </c>
      <c r="B44" s="16">
        <v>91100</v>
      </c>
      <c r="C44" s="16">
        <v>1000</v>
      </c>
      <c r="D44" s="16">
        <v>5000</v>
      </c>
      <c r="E44" s="42">
        <f t="shared" si="5"/>
        <v>10518.36</v>
      </c>
      <c r="F44" s="42">
        <f t="shared" si="1"/>
        <v>1912.3672000000001</v>
      </c>
      <c r="G44" s="16">
        <f t="shared" si="6"/>
        <v>97530.727199999994</v>
      </c>
      <c r="H44" s="19"/>
      <c r="I44" s="1"/>
      <c r="J44" s="1"/>
    </row>
    <row r="45" spans="1:10" ht="14.25">
      <c r="A45" s="15" t="s">
        <v>131</v>
      </c>
      <c r="B45" s="16">
        <v>91050</v>
      </c>
      <c r="C45" s="16">
        <v>1000</v>
      </c>
      <c r="D45" s="16">
        <v>5200</v>
      </c>
      <c r="E45" s="42">
        <f t="shared" si="5"/>
        <v>10487.460000000001</v>
      </c>
      <c r="F45" s="42">
        <f t="shared" si="1"/>
        <v>1906.7492000000002</v>
      </c>
      <c r="G45" s="16">
        <f t="shared" si="6"/>
        <v>97244.209200000012</v>
      </c>
      <c r="H45" s="19"/>
      <c r="I45" s="1"/>
      <c r="J45" s="1"/>
    </row>
    <row r="46" spans="1:10" ht="14.25">
      <c r="A46" s="15" t="s">
        <v>132</v>
      </c>
      <c r="B46" s="16">
        <v>90550</v>
      </c>
      <c r="C46" s="16">
        <v>1000</v>
      </c>
      <c r="D46" s="16">
        <v>5250</v>
      </c>
      <c r="E46" s="42">
        <f t="shared" si="5"/>
        <v>10419.48</v>
      </c>
      <c r="F46" s="42">
        <f t="shared" si="1"/>
        <v>1894.3896</v>
      </c>
      <c r="G46" s="16">
        <f t="shared" si="6"/>
        <v>96613.869599999991</v>
      </c>
      <c r="H46" s="19"/>
      <c r="I46" s="1"/>
      <c r="J46" s="1"/>
    </row>
    <row r="47" spans="1:10" ht="14.25">
      <c r="A47" s="15" t="s">
        <v>79</v>
      </c>
      <c r="B47" s="16">
        <v>91900</v>
      </c>
      <c r="C47" s="16">
        <v>1000</v>
      </c>
      <c r="D47" s="16">
        <v>5200</v>
      </c>
      <c r="E47" s="42">
        <f t="shared" si="5"/>
        <v>10592.52</v>
      </c>
      <c r="F47" s="42">
        <f t="shared" si="1"/>
        <v>1925.8504</v>
      </c>
      <c r="G47" s="16">
        <f t="shared" si="6"/>
        <v>98218.3704</v>
      </c>
      <c r="H47" s="19"/>
      <c r="I47" s="1"/>
      <c r="J47" s="1"/>
    </row>
    <row r="48" spans="1:10" ht="14.25">
      <c r="A48" s="15" t="s">
        <v>49</v>
      </c>
      <c r="B48" s="16">
        <v>93400</v>
      </c>
      <c r="C48" s="16">
        <v>1000</v>
      </c>
      <c r="D48" s="16">
        <f>+[1]PP!L15</f>
        <v>2200</v>
      </c>
      <c r="E48" s="42">
        <f t="shared" si="5"/>
        <v>11148.72</v>
      </c>
      <c r="F48" s="42">
        <f t="shared" si="1"/>
        <v>2026.9744000000001</v>
      </c>
      <c r="G48" s="16">
        <f t="shared" si="6"/>
        <v>103375.69440000001</v>
      </c>
      <c r="H48" s="19"/>
      <c r="I48" s="1"/>
      <c r="J48" s="1"/>
    </row>
    <row r="49" spans="1:11" ht="14.25">
      <c r="A49" s="70" t="s">
        <v>164</v>
      </c>
      <c r="B49" s="16">
        <v>92600</v>
      </c>
      <c r="C49" s="16">
        <v>1000</v>
      </c>
      <c r="D49" s="16">
        <v>5300</v>
      </c>
      <c r="E49" s="42">
        <f t="shared" si="5"/>
        <v>10666.68</v>
      </c>
      <c r="F49" s="42">
        <f t="shared" si="1"/>
        <v>1939.3335999999999</v>
      </c>
      <c r="G49" s="16">
        <f t="shared" si="6"/>
        <v>98906.013599999991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89950</v>
      </c>
      <c r="C51" s="16">
        <v>1000</v>
      </c>
      <c r="D51" s="16">
        <v>6500</v>
      </c>
      <c r="E51" s="42">
        <f t="shared" ref="E51:E58" si="7">+(B51-C51-D51)*0.1236</f>
        <v>10190.82</v>
      </c>
      <c r="F51" s="42">
        <f t="shared" si="1"/>
        <v>1852.8164000000002</v>
      </c>
      <c r="G51" s="16">
        <f t="shared" ref="G51:G58" si="8">+B51-C51-D51+E51+F51</f>
        <v>94493.636400000003</v>
      </c>
      <c r="H51" s="19"/>
      <c r="I51" s="1"/>
      <c r="J51" s="1"/>
    </row>
    <row r="52" spans="1:11" ht="14.25">
      <c r="A52" s="15" t="s">
        <v>138</v>
      </c>
      <c r="B52" s="16">
        <v>89400</v>
      </c>
      <c r="C52" s="16">
        <v>1000</v>
      </c>
      <c r="D52" s="16">
        <v>6950</v>
      </c>
      <c r="E52" s="42">
        <f t="shared" si="7"/>
        <v>10067.219999999999</v>
      </c>
      <c r="F52" s="42">
        <f t="shared" si="1"/>
        <v>1830.3444</v>
      </c>
      <c r="G52" s="16">
        <f t="shared" si="8"/>
        <v>93347.564400000003</v>
      </c>
      <c r="H52" s="19"/>
      <c r="I52" s="1"/>
      <c r="J52" s="1"/>
    </row>
    <row r="53" spans="1:11" ht="14.25">
      <c r="A53" s="15" t="s">
        <v>115</v>
      </c>
      <c r="B53" s="16">
        <v>89400</v>
      </c>
      <c r="C53" s="16">
        <v>1000</v>
      </c>
      <c r="D53" s="16">
        <v>6950</v>
      </c>
      <c r="E53" s="42">
        <f t="shared" si="7"/>
        <v>10067.219999999999</v>
      </c>
      <c r="F53" s="42">
        <f t="shared" si="1"/>
        <v>1830.3444</v>
      </c>
      <c r="G53" s="16">
        <f t="shared" si="8"/>
        <v>93347.564400000003</v>
      </c>
      <c r="H53" s="19"/>
      <c r="I53" s="1"/>
      <c r="J53" s="1"/>
    </row>
    <row r="54" spans="1:11" ht="14.25">
      <c r="A54" s="15" t="s">
        <v>44</v>
      </c>
      <c r="B54" s="16">
        <v>90250</v>
      </c>
      <c r="C54" s="16">
        <v>1000</v>
      </c>
      <c r="D54" s="16">
        <v>5500</v>
      </c>
      <c r="E54" s="42">
        <f t="shared" si="7"/>
        <v>10351.5</v>
      </c>
      <c r="F54" s="42">
        <f t="shared" si="1"/>
        <v>1882.03</v>
      </c>
      <c r="G54" s="16">
        <f t="shared" si="8"/>
        <v>95983.53</v>
      </c>
      <c r="H54" s="19"/>
      <c r="I54" s="1"/>
      <c r="J54" s="1"/>
    </row>
    <row r="55" spans="1:11" ht="14.25">
      <c r="A55" s="15" t="s">
        <v>55</v>
      </c>
      <c r="B55" s="16">
        <v>91750</v>
      </c>
      <c r="C55" s="16">
        <v>1000</v>
      </c>
      <c r="D55" s="16">
        <v>5500</v>
      </c>
      <c r="E55" s="42">
        <f t="shared" si="7"/>
        <v>10536.9</v>
      </c>
      <c r="F55" s="42">
        <f t="shared" si="1"/>
        <v>1915.7379999999998</v>
      </c>
      <c r="G55" s="16">
        <f t="shared" si="8"/>
        <v>97702.637999999992</v>
      </c>
      <c r="H55" s="19"/>
      <c r="I55" s="1"/>
      <c r="J55" s="1"/>
    </row>
    <row r="56" spans="1:11" ht="14.25">
      <c r="A56" s="15" t="s">
        <v>188</v>
      </c>
      <c r="B56" s="16">
        <v>91450</v>
      </c>
      <c r="C56" s="16">
        <v>1000</v>
      </c>
      <c r="D56" s="16">
        <v>6000</v>
      </c>
      <c r="E56" s="42">
        <f t="shared" si="7"/>
        <v>10438.02</v>
      </c>
      <c r="F56" s="42">
        <f t="shared" si="1"/>
        <v>1897.7604000000001</v>
      </c>
      <c r="G56" s="16">
        <f t="shared" si="8"/>
        <v>96785.780400000003</v>
      </c>
      <c r="H56" s="19"/>
      <c r="I56" s="1"/>
      <c r="J56" s="1"/>
    </row>
    <row r="57" spans="1:11" ht="14.25">
      <c r="A57" s="15" t="s">
        <v>184</v>
      </c>
      <c r="B57" s="16">
        <v>90950</v>
      </c>
      <c r="C57" s="16">
        <v>1000</v>
      </c>
      <c r="D57" s="16">
        <v>6000</v>
      </c>
      <c r="E57" s="42">
        <f>+(B57-C57-D57)*0.1236</f>
        <v>10376.219999999999</v>
      </c>
      <c r="F57" s="42">
        <f t="shared" si="1"/>
        <v>1886.5244</v>
      </c>
      <c r="G57" s="16">
        <f t="shared" si="8"/>
        <v>96212.744399999996</v>
      </c>
      <c r="H57" s="19"/>
      <c r="I57" s="1"/>
      <c r="J57" s="1"/>
    </row>
    <row r="58" spans="1:11" ht="14.25">
      <c r="A58" s="15" t="s">
        <v>11</v>
      </c>
      <c r="B58" s="16">
        <v>85100</v>
      </c>
      <c r="C58" s="16">
        <v>0</v>
      </c>
      <c r="D58" s="16">
        <v>1900</v>
      </c>
      <c r="E58" s="42">
        <f t="shared" si="7"/>
        <v>10283.52</v>
      </c>
      <c r="F58" s="42">
        <f t="shared" si="1"/>
        <v>1869.6704000000002</v>
      </c>
      <c r="G58" s="16">
        <f t="shared" si="8"/>
        <v>95353.190400000007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 ht="16.5" customHeight="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4"/>
      <c r="K66" s="4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1">
    <mergeCell ref="H60:I60"/>
    <mergeCell ref="H61:I61"/>
    <mergeCell ref="G62:I62"/>
    <mergeCell ref="G63:I63"/>
    <mergeCell ref="I8:J8"/>
    <mergeCell ref="A4:J4"/>
    <mergeCell ref="A1:J1"/>
    <mergeCell ref="A2:J2"/>
    <mergeCell ref="A3:J3"/>
    <mergeCell ref="A6:J6"/>
    <mergeCell ref="A7:J7"/>
  </mergeCells>
  <phoneticPr fontId="0" type="noConversion"/>
  <hyperlinks>
    <hyperlink ref="E9" r:id="rId1" display="E.D.@ 14.42%"/>
  </hyperlinks>
  <pageMargins left="0.51" right="0" top="0.17" bottom="0" header="0" footer="0"/>
  <pageSetup scale="70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autoPageBreaks="0" fitToPage="1"/>
  </sheetPr>
  <dimension ref="A1:K78"/>
  <sheetViews>
    <sheetView topLeftCell="A4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1.8554687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11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108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97" t="s">
        <v>174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88050</v>
      </c>
      <c r="C10" s="16">
        <v>1000</v>
      </c>
      <c r="D10" s="16">
        <v>5650</v>
      </c>
      <c r="E10" s="42">
        <f>+(B10-C10-D10)*0.1236</f>
        <v>10061.040000000001</v>
      </c>
      <c r="F10" s="42">
        <f>+(B10-C10-D10+E10)*0.02</f>
        <v>1829.2208000000003</v>
      </c>
      <c r="G10" s="16">
        <f>+B10-C10-D10+E10+F10</f>
        <v>93290.260800000004</v>
      </c>
      <c r="H10" s="19"/>
      <c r="I10" s="49" t="s">
        <v>53</v>
      </c>
      <c r="J10" s="50"/>
    </row>
    <row r="11" spans="1:10" ht="14.25">
      <c r="A11" s="62" t="s">
        <v>43</v>
      </c>
      <c r="B11" s="17">
        <v>89550</v>
      </c>
      <c r="C11" s="16">
        <v>1000</v>
      </c>
      <c r="D11" s="16">
        <v>5650</v>
      </c>
      <c r="E11" s="42">
        <f t="shared" ref="E11:E27" si="0">+(B11-C11-D11)*0.1236</f>
        <v>10246.44</v>
      </c>
      <c r="F11" s="42">
        <f t="shared" ref="F11:F58" si="1">+(B11-C11-D11+E11)*0.02</f>
        <v>1862.9288000000001</v>
      </c>
      <c r="G11" s="16">
        <f t="shared" ref="G11:G27" si="2">+B11-C11-D11+E11+F11</f>
        <v>95009.368799999997</v>
      </c>
      <c r="H11" s="19"/>
      <c r="I11" s="29"/>
      <c r="J11" s="29"/>
    </row>
    <row r="12" spans="1:10" ht="14.25">
      <c r="A12" s="62" t="s">
        <v>198</v>
      </c>
      <c r="B12" s="17">
        <v>87550</v>
      </c>
      <c r="C12" s="16">
        <v>1000</v>
      </c>
      <c r="D12" s="16">
        <v>5650</v>
      </c>
      <c r="E12" s="42">
        <f t="shared" si="0"/>
        <v>9999.24</v>
      </c>
      <c r="F12" s="42">
        <f t="shared" si="1"/>
        <v>1817.9848000000002</v>
      </c>
      <c r="G12" s="16">
        <f t="shared" si="2"/>
        <v>92717.224800000011</v>
      </c>
      <c r="H12" s="19"/>
      <c r="I12" s="29"/>
      <c r="J12" s="29"/>
    </row>
    <row r="13" spans="1:10" ht="14.25">
      <c r="A13" s="62" t="s">
        <v>207</v>
      </c>
      <c r="B13" s="17">
        <v>87000</v>
      </c>
      <c r="C13" s="16">
        <v>1000</v>
      </c>
      <c r="D13" s="16">
        <v>5900</v>
      </c>
      <c r="E13" s="42">
        <f t="shared" si="0"/>
        <v>9900.36</v>
      </c>
      <c r="F13" s="42">
        <f t="shared" si="1"/>
        <v>1800.0072</v>
      </c>
      <c r="G13" s="16">
        <f t="shared" si="2"/>
        <v>91800.367200000008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88500</v>
      </c>
      <c r="C14" s="16">
        <v>1000</v>
      </c>
      <c r="D14" s="16">
        <v>5900</v>
      </c>
      <c r="E14" s="42">
        <f t="shared" si="0"/>
        <v>10085.76</v>
      </c>
      <c r="F14" s="42">
        <f t="shared" si="1"/>
        <v>1833.7151999999999</v>
      </c>
      <c r="G14" s="16">
        <f t="shared" si="2"/>
        <v>93519.475200000001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87500</v>
      </c>
      <c r="C15" s="16">
        <v>1000</v>
      </c>
      <c r="D15" s="16">
        <v>5900</v>
      </c>
      <c r="E15" s="42">
        <f t="shared" si="0"/>
        <v>9962.16</v>
      </c>
      <c r="F15" s="42">
        <f t="shared" si="1"/>
        <v>1811.2432000000001</v>
      </c>
      <c r="G15" s="16">
        <f t="shared" si="2"/>
        <v>92373.403200000001</v>
      </c>
      <c r="H15" s="33"/>
      <c r="I15" s="33"/>
      <c r="J15" s="32"/>
    </row>
    <row r="16" spans="1:10" ht="14.25">
      <c r="A16" s="62" t="s">
        <v>42</v>
      </c>
      <c r="B16" s="16">
        <v>90200</v>
      </c>
      <c r="C16" s="16">
        <v>1000</v>
      </c>
      <c r="D16" s="16">
        <v>6050</v>
      </c>
      <c r="E16" s="42">
        <f t="shared" si="0"/>
        <v>10277.34</v>
      </c>
      <c r="F16" s="42">
        <f t="shared" si="1"/>
        <v>1868.5468000000001</v>
      </c>
      <c r="G16" s="16">
        <f t="shared" si="2"/>
        <v>95295.886799999993</v>
      </c>
      <c r="H16" s="33"/>
      <c r="I16" s="33"/>
      <c r="J16" s="32"/>
    </row>
    <row r="17" spans="1:10" ht="14.25">
      <c r="A17" s="62" t="s">
        <v>30</v>
      </c>
      <c r="B17" s="16">
        <v>88950</v>
      </c>
      <c r="C17" s="16">
        <v>1000</v>
      </c>
      <c r="D17" s="16">
        <v>6050</v>
      </c>
      <c r="E17" s="42">
        <f t="shared" si="0"/>
        <v>10122.84</v>
      </c>
      <c r="F17" s="42">
        <f t="shared" si="1"/>
        <v>1840.4567999999999</v>
      </c>
      <c r="G17" s="16">
        <f t="shared" si="2"/>
        <v>93863.296799999996</v>
      </c>
      <c r="H17" s="33" t="s">
        <v>56</v>
      </c>
      <c r="I17" s="32">
        <v>3027</v>
      </c>
      <c r="J17" s="16">
        <f>+I17*0.0309</f>
        <v>93.534300000000002</v>
      </c>
    </row>
    <row r="18" spans="1:10" ht="14.25">
      <c r="A18" s="62" t="s">
        <v>161</v>
      </c>
      <c r="B18" s="16">
        <v>89850</v>
      </c>
      <c r="C18" s="16">
        <v>1000</v>
      </c>
      <c r="D18" s="16">
        <v>5700</v>
      </c>
      <c r="E18" s="42">
        <f t="shared" si="0"/>
        <v>10277.34</v>
      </c>
      <c r="F18" s="42">
        <f t="shared" si="1"/>
        <v>1868.5468000000001</v>
      </c>
      <c r="G18" s="16">
        <f t="shared" si="2"/>
        <v>95295.886799999993</v>
      </c>
      <c r="H18" s="33" t="s">
        <v>60</v>
      </c>
      <c r="I18" s="32">
        <v>3005</v>
      </c>
      <c r="J18" s="16">
        <f>+I18*0.0309</f>
        <v>92.854500000000002</v>
      </c>
    </row>
    <row r="19" spans="1:10" ht="14.25">
      <c r="A19" s="62" t="s">
        <v>208</v>
      </c>
      <c r="B19" s="16">
        <v>86550</v>
      </c>
      <c r="C19" s="16">
        <v>1000</v>
      </c>
      <c r="D19" s="16">
        <v>5700</v>
      </c>
      <c r="E19" s="42">
        <f t="shared" si="0"/>
        <v>9869.4600000000009</v>
      </c>
      <c r="F19" s="42">
        <f t="shared" si="1"/>
        <v>1794.3892000000001</v>
      </c>
      <c r="G19" s="16">
        <f t="shared" si="2"/>
        <v>91513.849200000011</v>
      </c>
      <c r="H19" s="34" t="s">
        <v>34</v>
      </c>
      <c r="I19" s="32">
        <v>3006</v>
      </c>
      <c r="J19" s="16">
        <f>+I19*0.0309</f>
        <v>92.885400000000004</v>
      </c>
    </row>
    <row r="20" spans="1:10" ht="14.25">
      <c r="A20" s="62" t="s">
        <v>155</v>
      </c>
      <c r="B20" s="16">
        <v>88850</v>
      </c>
      <c r="C20" s="16">
        <v>1000</v>
      </c>
      <c r="D20" s="16">
        <v>6450</v>
      </c>
      <c r="E20" s="42">
        <f t="shared" si="0"/>
        <v>10061.040000000001</v>
      </c>
      <c r="F20" s="42">
        <f t="shared" si="1"/>
        <v>1829.2208000000003</v>
      </c>
      <c r="G20" s="16">
        <f t="shared" si="2"/>
        <v>93290.260800000004</v>
      </c>
      <c r="H20" s="33" t="s">
        <v>61</v>
      </c>
      <c r="I20" s="32">
        <v>3026</v>
      </c>
      <c r="J20" s="16">
        <f>+I20*0.0309</f>
        <v>93.503399999999999</v>
      </c>
    </row>
    <row r="21" spans="1:10" ht="14.25">
      <c r="A21" s="62" t="s">
        <v>156</v>
      </c>
      <c r="B21" s="16">
        <v>91750</v>
      </c>
      <c r="C21" s="16">
        <v>1000</v>
      </c>
      <c r="D21" s="16">
        <v>6400</v>
      </c>
      <c r="E21" s="42">
        <f t="shared" si="0"/>
        <v>10425.66</v>
      </c>
      <c r="F21" s="42">
        <f t="shared" si="1"/>
        <v>1895.5132000000001</v>
      </c>
      <c r="G21" s="16">
        <f t="shared" si="2"/>
        <v>96671.173200000005</v>
      </c>
      <c r="H21" s="33"/>
      <c r="I21" s="32"/>
      <c r="J21" s="16"/>
    </row>
    <row r="22" spans="1:10" ht="14.25">
      <c r="A22" s="62" t="s">
        <v>130</v>
      </c>
      <c r="B22" s="17">
        <v>86900</v>
      </c>
      <c r="C22" s="16">
        <v>1000</v>
      </c>
      <c r="D22" s="16">
        <v>5350</v>
      </c>
      <c r="E22" s="42">
        <f t="shared" si="0"/>
        <v>9955.98</v>
      </c>
      <c r="F22" s="42">
        <f t="shared" si="1"/>
        <v>1810.1196</v>
      </c>
      <c r="G22" s="16">
        <f t="shared" si="2"/>
        <v>92316.099600000001</v>
      </c>
      <c r="H22" s="33"/>
      <c r="I22" s="32"/>
      <c r="J22" s="47"/>
    </row>
    <row r="23" spans="1:10" ht="14.25">
      <c r="A23" s="62" t="s">
        <v>95</v>
      </c>
      <c r="B23" s="16">
        <v>87450</v>
      </c>
      <c r="C23" s="16">
        <v>1000</v>
      </c>
      <c r="D23" s="16">
        <v>5450</v>
      </c>
      <c r="E23" s="42">
        <f t="shared" si="0"/>
        <v>10011.6</v>
      </c>
      <c r="F23" s="42">
        <f t="shared" si="1"/>
        <v>1820.2320000000002</v>
      </c>
      <c r="G23" s="16">
        <f t="shared" si="2"/>
        <v>92831.832000000009</v>
      </c>
      <c r="H23" s="33"/>
      <c r="I23" s="32"/>
      <c r="J23" s="47"/>
    </row>
    <row r="24" spans="1:10" ht="14.25">
      <c r="A24" s="62" t="s">
        <v>157</v>
      </c>
      <c r="B24" s="16">
        <v>93200</v>
      </c>
      <c r="C24" s="16">
        <v>1000</v>
      </c>
      <c r="D24" s="16">
        <v>6650</v>
      </c>
      <c r="E24" s="42">
        <f t="shared" si="0"/>
        <v>10573.98</v>
      </c>
      <c r="F24" s="42">
        <f t="shared" si="1"/>
        <v>1922.4795999999999</v>
      </c>
      <c r="G24" s="16">
        <f t="shared" si="2"/>
        <v>98046.459600000002</v>
      </c>
      <c r="H24" s="33"/>
      <c r="I24" s="32"/>
      <c r="J24" s="47"/>
    </row>
    <row r="25" spans="1:10" ht="14.25">
      <c r="A25" s="62" t="s">
        <v>183</v>
      </c>
      <c r="B25" s="16">
        <v>90250</v>
      </c>
      <c r="C25" s="16">
        <v>1000</v>
      </c>
      <c r="D25" s="16">
        <v>6400</v>
      </c>
      <c r="E25" s="42">
        <f t="shared" si="0"/>
        <v>10240.26</v>
      </c>
      <c r="F25" s="42">
        <f t="shared" si="1"/>
        <v>1861.8052</v>
      </c>
      <c r="G25" s="16">
        <f t="shared" si="2"/>
        <v>94952.065199999997</v>
      </c>
      <c r="H25" s="33"/>
      <c r="I25" s="66"/>
      <c r="J25" s="47"/>
    </row>
    <row r="26" spans="1:10" ht="13.5" customHeight="1">
      <c r="A26" s="62" t="s">
        <v>205</v>
      </c>
      <c r="B26" s="16">
        <v>82950</v>
      </c>
      <c r="C26" s="16">
        <v>0</v>
      </c>
      <c r="D26" s="16">
        <v>1850</v>
      </c>
      <c r="E26" s="42">
        <f t="shared" si="0"/>
        <v>10023.960000000001</v>
      </c>
      <c r="F26" s="42">
        <f t="shared" si="1"/>
        <v>1822.4792000000002</v>
      </c>
      <c r="G26" s="16">
        <f t="shared" si="2"/>
        <v>92946.439200000008</v>
      </c>
      <c r="H26" s="33"/>
      <c r="I26" s="33"/>
      <c r="J26" s="32"/>
    </row>
    <row r="27" spans="1:10" ht="14.25">
      <c r="A27" s="62" t="s">
        <v>11</v>
      </c>
      <c r="B27" s="16">
        <v>81950</v>
      </c>
      <c r="C27" s="16">
        <v>0</v>
      </c>
      <c r="D27" s="16">
        <v>1850</v>
      </c>
      <c r="E27" s="42">
        <f t="shared" si="0"/>
        <v>9900.36</v>
      </c>
      <c r="F27" s="42">
        <f t="shared" si="1"/>
        <v>1800.0072</v>
      </c>
      <c r="G27" s="16">
        <f t="shared" si="2"/>
        <v>91800.367200000008</v>
      </c>
      <c r="H27" s="33"/>
      <c r="I27" s="33"/>
      <c r="J27" s="36"/>
    </row>
    <row r="28" spans="1:10" ht="15">
      <c r="A28" s="38" t="s">
        <v>12</v>
      </c>
      <c r="B28" s="16"/>
      <c r="C28" s="16"/>
      <c r="D28" s="9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89800</v>
      </c>
      <c r="C29" s="16">
        <v>1000</v>
      </c>
      <c r="D29" s="16">
        <v>5200</v>
      </c>
      <c r="E29" s="42">
        <f t="shared" ref="E29:E39" si="3">+(B29-C29-D29)*0.1236</f>
        <v>10332.960000000001</v>
      </c>
      <c r="F29" s="42">
        <f t="shared" si="1"/>
        <v>1878.6592000000001</v>
      </c>
      <c r="G29" s="16">
        <f t="shared" ref="G29:G39" si="4">+B29-C29-D29+E29+F29</f>
        <v>95811.619200000001</v>
      </c>
      <c r="H29" s="37" t="s">
        <v>35</v>
      </c>
      <c r="I29" s="1"/>
    </row>
    <row r="30" spans="1:10" ht="14.25">
      <c r="A30" s="15" t="s">
        <v>47</v>
      </c>
      <c r="B30" s="16">
        <v>89600</v>
      </c>
      <c r="C30" s="16">
        <v>1000</v>
      </c>
      <c r="D30" s="16">
        <v>6200</v>
      </c>
      <c r="E30" s="42">
        <f t="shared" si="3"/>
        <v>10184.64</v>
      </c>
      <c r="F30" s="42">
        <f t="shared" si="1"/>
        <v>1851.6928</v>
      </c>
      <c r="G30" s="16">
        <f t="shared" si="4"/>
        <v>94436.332800000004</v>
      </c>
      <c r="H30" s="19"/>
      <c r="I30" s="1"/>
      <c r="J30" s="1"/>
    </row>
    <row r="31" spans="1:10" ht="14.25">
      <c r="A31" s="15" t="s">
        <v>46</v>
      </c>
      <c r="B31" s="16">
        <v>88250</v>
      </c>
      <c r="C31" s="16">
        <v>1000</v>
      </c>
      <c r="D31" s="16">
        <v>5550</v>
      </c>
      <c r="E31" s="42">
        <f t="shared" si="3"/>
        <v>10098.120000000001</v>
      </c>
      <c r="F31" s="42">
        <f t="shared" si="1"/>
        <v>1835.9623999999999</v>
      </c>
      <c r="G31" s="16">
        <f t="shared" si="4"/>
        <v>93634.082399999999</v>
      </c>
      <c r="H31" s="19"/>
      <c r="I31" s="1"/>
      <c r="J31" s="7"/>
    </row>
    <row r="32" spans="1:10" ht="14.25">
      <c r="A32" s="15" t="s">
        <v>179</v>
      </c>
      <c r="B32" s="16">
        <v>90350</v>
      </c>
      <c r="C32" s="16">
        <v>1000</v>
      </c>
      <c r="D32" s="16">
        <v>4550</v>
      </c>
      <c r="E32" s="42">
        <f t="shared" si="3"/>
        <v>10481.280000000001</v>
      </c>
      <c r="F32" s="42">
        <f t="shared" si="1"/>
        <v>1905.6256000000001</v>
      </c>
      <c r="G32" s="16">
        <f t="shared" si="4"/>
        <v>97186.905599999998</v>
      </c>
      <c r="H32" s="19"/>
      <c r="I32" s="1"/>
      <c r="J32" s="1"/>
    </row>
    <row r="33" spans="1:10" ht="14.25">
      <c r="A33" s="15" t="s">
        <v>32</v>
      </c>
      <c r="B33" s="16">
        <v>94150</v>
      </c>
      <c r="C33" s="16">
        <v>1000</v>
      </c>
      <c r="D33" s="16">
        <v>6400</v>
      </c>
      <c r="E33" s="42">
        <f t="shared" si="3"/>
        <v>10722.3</v>
      </c>
      <c r="F33" s="42">
        <f t="shared" si="1"/>
        <v>1949.4460000000001</v>
      </c>
      <c r="G33" s="16">
        <f t="shared" si="4"/>
        <v>99421.745999999999</v>
      </c>
      <c r="H33" s="19"/>
      <c r="I33" s="1"/>
      <c r="J33" s="1"/>
    </row>
    <row r="34" spans="1:10" ht="14.25">
      <c r="A34" s="15" t="s">
        <v>98</v>
      </c>
      <c r="B34" s="16">
        <v>90550</v>
      </c>
      <c r="C34" s="16">
        <v>1000</v>
      </c>
      <c r="D34" s="16">
        <v>4650</v>
      </c>
      <c r="E34" s="42">
        <f t="shared" si="3"/>
        <v>10493.64</v>
      </c>
      <c r="F34" s="42">
        <f t="shared" si="1"/>
        <v>1907.8728000000001</v>
      </c>
      <c r="G34" s="16">
        <f t="shared" si="4"/>
        <v>97301.512799999997</v>
      </c>
      <c r="H34" s="19"/>
      <c r="I34" s="1"/>
      <c r="J34" s="1"/>
    </row>
    <row r="35" spans="1:10" ht="14.25">
      <c r="A35" s="15" t="s">
        <v>48</v>
      </c>
      <c r="B35" s="16">
        <v>88150</v>
      </c>
      <c r="C35" s="16">
        <v>1000</v>
      </c>
      <c r="D35" s="16">
        <v>5900</v>
      </c>
      <c r="E35" s="42">
        <f t="shared" si="3"/>
        <v>10042.5</v>
      </c>
      <c r="F35" s="42">
        <f t="shared" si="1"/>
        <v>1825.8500000000001</v>
      </c>
      <c r="G35" s="16">
        <f t="shared" si="4"/>
        <v>93118.35</v>
      </c>
      <c r="H35" s="19"/>
      <c r="I35" s="1"/>
      <c r="J35" s="1"/>
    </row>
    <row r="36" spans="1:10" ht="14.25">
      <c r="A36" s="15" t="s">
        <v>180</v>
      </c>
      <c r="B36" s="16">
        <v>90150</v>
      </c>
      <c r="C36" s="16">
        <v>1000</v>
      </c>
      <c r="D36" s="16">
        <v>4750</v>
      </c>
      <c r="E36" s="42">
        <f t="shared" si="3"/>
        <v>10431.84</v>
      </c>
      <c r="F36" s="42">
        <f t="shared" si="1"/>
        <v>1896.6368</v>
      </c>
      <c r="G36" s="16">
        <f t="shared" si="4"/>
        <v>96728.476799999989</v>
      </c>
      <c r="H36" s="19"/>
      <c r="I36" s="1"/>
      <c r="J36" s="1"/>
    </row>
    <row r="37" spans="1:10" ht="14.25">
      <c r="A37" s="15" t="s">
        <v>33</v>
      </c>
      <c r="B37" s="16">
        <v>83250</v>
      </c>
      <c r="C37" s="16">
        <v>0</v>
      </c>
      <c r="D37" s="16">
        <v>0</v>
      </c>
      <c r="E37" s="42">
        <f t="shared" si="3"/>
        <v>10289.700000000001</v>
      </c>
      <c r="F37" s="42">
        <f t="shared" si="1"/>
        <v>1870.7939999999999</v>
      </c>
      <c r="G37" s="16">
        <f t="shared" si="4"/>
        <v>95410.493999999992</v>
      </c>
      <c r="H37" s="19"/>
      <c r="I37" s="1"/>
      <c r="J37" s="1"/>
    </row>
    <row r="38" spans="1:10" ht="14.25">
      <c r="A38" s="15" t="s">
        <v>45</v>
      </c>
      <c r="B38" s="16">
        <v>79250</v>
      </c>
      <c r="C38" s="16">
        <v>0</v>
      </c>
      <c r="D38" s="16">
        <v>0</v>
      </c>
      <c r="E38" s="42">
        <f t="shared" si="3"/>
        <v>9795.2999999999993</v>
      </c>
      <c r="F38" s="42">
        <f t="shared" si="1"/>
        <v>1780.9060000000002</v>
      </c>
      <c r="G38" s="16">
        <f t="shared" si="4"/>
        <v>90826.206000000006</v>
      </c>
      <c r="H38" s="19"/>
      <c r="I38" s="1"/>
      <c r="J38" s="1"/>
    </row>
    <row r="39" spans="1:10" ht="14.25">
      <c r="A39" s="15" t="s">
        <v>74</v>
      </c>
      <c r="B39" s="16">
        <v>77250</v>
      </c>
      <c r="C39" s="16">
        <v>0</v>
      </c>
      <c r="D39" s="16">
        <v>0</v>
      </c>
      <c r="E39" s="42">
        <f t="shared" si="3"/>
        <v>9548.1</v>
      </c>
      <c r="F39" s="42">
        <f t="shared" si="1"/>
        <v>1735.9620000000002</v>
      </c>
      <c r="G39" s="16">
        <f t="shared" si="4"/>
        <v>88534.062000000005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94600</v>
      </c>
      <c r="C41" s="16">
        <v>1000</v>
      </c>
      <c r="D41" s="16">
        <v>5500</v>
      </c>
      <c r="E41" s="42">
        <f t="shared" ref="E41:E49" si="5">+(B41-C41-D41)*0.1236</f>
        <v>10889.16</v>
      </c>
      <c r="F41" s="42">
        <f t="shared" si="1"/>
        <v>1979.7832000000001</v>
      </c>
      <c r="G41" s="16">
        <f t="shared" ref="G41:G49" si="6">+B41-C41-D41+E41+F41</f>
        <v>100968.94320000001</v>
      </c>
      <c r="H41" s="19"/>
      <c r="I41" s="1"/>
      <c r="J41" s="1"/>
    </row>
    <row r="42" spans="1:10" ht="14.25">
      <c r="A42" s="62" t="s">
        <v>201</v>
      </c>
      <c r="B42" s="16">
        <v>92300</v>
      </c>
      <c r="C42" s="16">
        <v>1000</v>
      </c>
      <c r="D42" s="16">
        <v>5100</v>
      </c>
      <c r="E42" s="42">
        <f t="shared" si="5"/>
        <v>10654.32</v>
      </c>
      <c r="F42" s="42">
        <f t="shared" si="1"/>
        <v>1937.0864000000001</v>
      </c>
      <c r="G42" s="16">
        <f t="shared" si="6"/>
        <v>98791.406400000007</v>
      </c>
      <c r="H42" s="19"/>
      <c r="I42" s="1"/>
      <c r="J42" s="1"/>
    </row>
    <row r="43" spans="1:10" ht="14.25">
      <c r="A43" s="15" t="s">
        <v>78</v>
      </c>
      <c r="B43" s="16">
        <v>93000</v>
      </c>
      <c r="C43" s="16">
        <v>1000</v>
      </c>
      <c r="D43" s="16">
        <f>+[1]PP!P15</f>
        <v>5200</v>
      </c>
      <c r="E43" s="42">
        <f t="shared" si="5"/>
        <v>10728.48</v>
      </c>
      <c r="F43" s="42">
        <f t="shared" si="1"/>
        <v>1950.5696</v>
      </c>
      <c r="G43" s="16">
        <f t="shared" si="6"/>
        <v>99479.049599999998</v>
      </c>
      <c r="H43" s="19"/>
      <c r="I43" s="1"/>
      <c r="J43" s="1"/>
    </row>
    <row r="44" spans="1:10" ht="14.25">
      <c r="A44" s="15" t="s">
        <v>206</v>
      </c>
      <c r="B44" s="16">
        <v>91100</v>
      </c>
      <c r="C44" s="16">
        <v>1000</v>
      </c>
      <c r="D44" s="16">
        <v>5000</v>
      </c>
      <c r="E44" s="42">
        <f t="shared" si="5"/>
        <v>10518.36</v>
      </c>
      <c r="F44" s="42">
        <f t="shared" si="1"/>
        <v>1912.3672000000001</v>
      </c>
      <c r="G44" s="16">
        <f t="shared" si="6"/>
        <v>97530.727199999994</v>
      </c>
      <c r="H44" s="19"/>
      <c r="I44" s="1"/>
      <c r="J44" s="1"/>
    </row>
    <row r="45" spans="1:10" ht="14.25">
      <c r="A45" s="15" t="s">
        <v>131</v>
      </c>
      <c r="B45" s="16">
        <v>91050</v>
      </c>
      <c r="C45" s="16">
        <v>1000</v>
      </c>
      <c r="D45" s="16">
        <v>5200</v>
      </c>
      <c r="E45" s="42">
        <f t="shared" si="5"/>
        <v>10487.460000000001</v>
      </c>
      <c r="F45" s="42">
        <f t="shared" si="1"/>
        <v>1906.7492000000002</v>
      </c>
      <c r="G45" s="16">
        <f t="shared" si="6"/>
        <v>97244.209200000012</v>
      </c>
      <c r="H45" s="19"/>
      <c r="I45" s="1"/>
      <c r="J45" s="1"/>
    </row>
    <row r="46" spans="1:10" ht="14.25">
      <c r="A46" s="15" t="s">
        <v>132</v>
      </c>
      <c r="B46" s="16">
        <v>90550</v>
      </c>
      <c r="C46" s="16">
        <v>1000</v>
      </c>
      <c r="D46" s="16">
        <v>5250</v>
      </c>
      <c r="E46" s="42">
        <f t="shared" si="5"/>
        <v>10419.48</v>
      </c>
      <c r="F46" s="42">
        <f t="shared" si="1"/>
        <v>1894.3896</v>
      </c>
      <c r="G46" s="16">
        <f t="shared" si="6"/>
        <v>96613.869599999991</v>
      </c>
      <c r="H46" s="19"/>
      <c r="I46" s="1"/>
      <c r="J46" s="1"/>
    </row>
    <row r="47" spans="1:10" ht="14.25">
      <c r="A47" s="15" t="s">
        <v>79</v>
      </c>
      <c r="B47" s="16">
        <v>91900</v>
      </c>
      <c r="C47" s="16">
        <v>1000</v>
      </c>
      <c r="D47" s="16">
        <v>5200</v>
      </c>
      <c r="E47" s="42">
        <f t="shared" si="5"/>
        <v>10592.52</v>
      </c>
      <c r="F47" s="42">
        <f t="shared" si="1"/>
        <v>1925.8504</v>
      </c>
      <c r="G47" s="16">
        <f t="shared" si="6"/>
        <v>98218.3704</v>
      </c>
      <c r="H47" s="19"/>
      <c r="I47" s="1"/>
      <c r="J47" s="1"/>
    </row>
    <row r="48" spans="1:10" ht="14.25">
      <c r="A48" s="15" t="s">
        <v>49</v>
      </c>
      <c r="B48" s="16">
        <v>93400</v>
      </c>
      <c r="C48" s="16">
        <v>1000</v>
      </c>
      <c r="D48" s="16">
        <f>+[1]PP!L15</f>
        <v>2200</v>
      </c>
      <c r="E48" s="42">
        <f t="shared" si="5"/>
        <v>11148.72</v>
      </c>
      <c r="F48" s="42">
        <f t="shared" si="1"/>
        <v>2026.9744000000001</v>
      </c>
      <c r="G48" s="16">
        <f t="shared" si="6"/>
        <v>103375.69440000001</v>
      </c>
      <c r="H48" s="19"/>
      <c r="I48" s="1"/>
      <c r="J48" s="1"/>
    </row>
    <row r="49" spans="1:11" ht="14.25">
      <c r="A49" s="70" t="s">
        <v>164</v>
      </c>
      <c r="B49" s="16">
        <v>92600</v>
      </c>
      <c r="C49" s="16">
        <v>1000</v>
      </c>
      <c r="D49" s="16">
        <v>5300</v>
      </c>
      <c r="E49" s="42">
        <f t="shared" si="5"/>
        <v>10666.68</v>
      </c>
      <c r="F49" s="42">
        <f t="shared" si="1"/>
        <v>1939.3335999999999</v>
      </c>
      <c r="G49" s="16">
        <f t="shared" si="6"/>
        <v>98906.013599999991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89950</v>
      </c>
      <c r="C51" s="16">
        <v>1000</v>
      </c>
      <c r="D51" s="16">
        <v>6900</v>
      </c>
      <c r="E51" s="42">
        <f t="shared" ref="E51:E58" si="7">+(B51-C51-D51)*0.1236</f>
        <v>10141.380000000001</v>
      </c>
      <c r="F51" s="42">
        <f t="shared" si="1"/>
        <v>1843.8276000000001</v>
      </c>
      <c r="G51" s="16">
        <f t="shared" ref="G51:G58" si="8">+B51-C51-D51+E51+F51</f>
        <v>94035.207600000009</v>
      </c>
      <c r="H51" s="19"/>
      <c r="I51" s="1"/>
      <c r="J51" s="1"/>
    </row>
    <row r="52" spans="1:11" ht="14.25">
      <c r="A52" s="15" t="s">
        <v>138</v>
      </c>
      <c r="B52" s="16">
        <v>89400</v>
      </c>
      <c r="C52" s="16">
        <v>1000</v>
      </c>
      <c r="D52" s="16">
        <v>7350</v>
      </c>
      <c r="E52" s="42">
        <f t="shared" si="7"/>
        <v>10017.780000000001</v>
      </c>
      <c r="F52" s="42">
        <f t="shared" si="1"/>
        <v>1821.3556000000001</v>
      </c>
      <c r="G52" s="16">
        <f t="shared" si="8"/>
        <v>92889.135599999994</v>
      </c>
      <c r="H52" s="19"/>
      <c r="I52" s="1"/>
      <c r="J52" s="1"/>
    </row>
    <row r="53" spans="1:11" ht="14.25">
      <c r="A53" s="15" t="s">
        <v>115</v>
      </c>
      <c r="B53" s="16">
        <v>89400</v>
      </c>
      <c r="C53" s="16">
        <v>1000</v>
      </c>
      <c r="D53" s="16">
        <v>7350</v>
      </c>
      <c r="E53" s="42">
        <f t="shared" si="7"/>
        <v>10017.780000000001</v>
      </c>
      <c r="F53" s="42">
        <f t="shared" si="1"/>
        <v>1821.3556000000001</v>
      </c>
      <c r="G53" s="16">
        <f t="shared" si="8"/>
        <v>92889.135599999994</v>
      </c>
      <c r="H53" s="19"/>
      <c r="I53" s="1"/>
      <c r="J53" s="1"/>
    </row>
    <row r="54" spans="1:11" ht="14.25">
      <c r="A54" s="15" t="s">
        <v>44</v>
      </c>
      <c r="B54" s="16">
        <v>90250</v>
      </c>
      <c r="C54" s="16">
        <v>1000</v>
      </c>
      <c r="D54" s="16">
        <v>5800</v>
      </c>
      <c r="E54" s="42">
        <f t="shared" si="7"/>
        <v>10314.42</v>
      </c>
      <c r="F54" s="42">
        <f t="shared" si="1"/>
        <v>1875.2883999999999</v>
      </c>
      <c r="G54" s="16">
        <f t="shared" si="8"/>
        <v>95639.708400000003</v>
      </c>
      <c r="H54" s="19"/>
      <c r="I54" s="1"/>
      <c r="J54" s="1"/>
    </row>
    <row r="55" spans="1:11" ht="14.25">
      <c r="A55" s="15" t="s">
        <v>55</v>
      </c>
      <c r="B55" s="16">
        <v>91750</v>
      </c>
      <c r="C55" s="16">
        <v>1000</v>
      </c>
      <c r="D55" s="16">
        <v>5800</v>
      </c>
      <c r="E55" s="42">
        <f t="shared" si="7"/>
        <v>10499.82</v>
      </c>
      <c r="F55" s="42">
        <f t="shared" si="1"/>
        <v>1908.9964000000002</v>
      </c>
      <c r="G55" s="16">
        <f t="shared" si="8"/>
        <v>97358.816400000011</v>
      </c>
      <c r="H55" s="19"/>
      <c r="I55" s="1"/>
      <c r="J55" s="1"/>
    </row>
    <row r="56" spans="1:11" ht="14.25">
      <c r="A56" s="15" t="s">
        <v>188</v>
      </c>
      <c r="B56" s="16">
        <v>91450</v>
      </c>
      <c r="C56" s="16">
        <v>1000</v>
      </c>
      <c r="D56" s="16">
        <v>6450</v>
      </c>
      <c r="E56" s="42">
        <f t="shared" si="7"/>
        <v>10382.4</v>
      </c>
      <c r="F56" s="42">
        <f t="shared" si="1"/>
        <v>1887.6479999999999</v>
      </c>
      <c r="G56" s="16">
        <f t="shared" si="8"/>
        <v>96270.047999999995</v>
      </c>
      <c r="H56" s="19"/>
      <c r="I56" s="1"/>
      <c r="J56" s="1"/>
    </row>
    <row r="57" spans="1:11" ht="14.25">
      <c r="A57" s="15" t="s">
        <v>184</v>
      </c>
      <c r="B57" s="16">
        <v>90950</v>
      </c>
      <c r="C57" s="16">
        <v>1000</v>
      </c>
      <c r="D57" s="16">
        <v>6450</v>
      </c>
      <c r="E57" s="42">
        <f>+(B57-C57-D57)*0.1236</f>
        <v>10320.6</v>
      </c>
      <c r="F57" s="42">
        <f t="shared" si="1"/>
        <v>1876.4120000000003</v>
      </c>
      <c r="G57" s="16">
        <f t="shared" si="8"/>
        <v>95697.012000000002</v>
      </c>
      <c r="H57" s="19"/>
      <c r="I57" s="1"/>
      <c r="J57" s="1"/>
    </row>
    <row r="58" spans="1:11" ht="14.25">
      <c r="A58" s="15" t="s">
        <v>11</v>
      </c>
      <c r="B58" s="16">
        <v>85100</v>
      </c>
      <c r="C58" s="16">
        <v>0</v>
      </c>
      <c r="D58" s="16">
        <v>1900</v>
      </c>
      <c r="E58" s="42">
        <f t="shared" si="7"/>
        <v>10283.52</v>
      </c>
      <c r="F58" s="42">
        <f t="shared" si="1"/>
        <v>1869.6704000000002</v>
      </c>
      <c r="G58" s="16">
        <f t="shared" si="8"/>
        <v>95353.190400000007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1">
    <mergeCell ref="H60:I60"/>
    <mergeCell ref="H61:I61"/>
    <mergeCell ref="G62:I62"/>
    <mergeCell ref="G63:I63"/>
    <mergeCell ref="I8:J8"/>
    <mergeCell ref="A4:J4"/>
    <mergeCell ref="A1:J1"/>
    <mergeCell ref="A2:J2"/>
    <mergeCell ref="A3:J3"/>
    <mergeCell ref="A6:J6"/>
    <mergeCell ref="A7:J7"/>
  </mergeCells>
  <phoneticPr fontId="0" type="noConversion"/>
  <hyperlinks>
    <hyperlink ref="E9" r:id="rId1" display="E.D.@ 14.42%"/>
  </hyperlinks>
  <pageMargins left="0.75" right="0" top="0.25" bottom="0" header="0" footer="0"/>
  <pageSetup scale="70" orientation="portrait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A1:K78"/>
  <sheetViews>
    <sheetView topLeftCell="A47" zoomScale="85" zoomScaleNormal="85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1.4257812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11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112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97" t="s">
        <v>174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88050</v>
      </c>
      <c r="C10" s="16">
        <v>1000</v>
      </c>
      <c r="D10" s="16">
        <v>5900</v>
      </c>
      <c r="E10" s="42">
        <f>+(B10-C10-D10)*0.1236</f>
        <v>10030.14</v>
      </c>
      <c r="F10" s="42">
        <f>+(B10-C10-D10+E10)*0.02</f>
        <v>1823.6028000000001</v>
      </c>
      <c r="G10" s="16">
        <f>+B10-C10-D10+E10+F10</f>
        <v>93003.742799999993</v>
      </c>
      <c r="H10" s="19"/>
      <c r="I10" s="49" t="s">
        <v>53</v>
      </c>
      <c r="J10" s="50"/>
    </row>
    <row r="11" spans="1:10" ht="14.25">
      <c r="A11" s="62" t="s">
        <v>43</v>
      </c>
      <c r="B11" s="17">
        <v>89550</v>
      </c>
      <c r="C11" s="16">
        <v>1000</v>
      </c>
      <c r="D11" s="16">
        <v>5900</v>
      </c>
      <c r="E11" s="42">
        <f t="shared" ref="E11:E27" si="0">+(B11-C11-D11)*0.1236</f>
        <v>10215.540000000001</v>
      </c>
      <c r="F11" s="42">
        <f t="shared" ref="F11:F27" si="1">+(B11-C11-D11+E11)*0.02</f>
        <v>1857.3108000000002</v>
      </c>
      <c r="G11" s="16">
        <f t="shared" ref="G11:G27" si="2">+B11-C11-D11+E11+F11</f>
        <v>94722.850800000015</v>
      </c>
      <c r="H11" s="19"/>
      <c r="I11" s="29"/>
      <c r="J11" s="29"/>
    </row>
    <row r="12" spans="1:10" ht="14.25">
      <c r="A12" s="62" t="s">
        <v>198</v>
      </c>
      <c r="B12" s="17">
        <v>87550</v>
      </c>
      <c r="C12" s="16">
        <v>1000</v>
      </c>
      <c r="D12" s="16">
        <v>5900</v>
      </c>
      <c r="E12" s="42">
        <f t="shared" si="0"/>
        <v>9968.34</v>
      </c>
      <c r="F12" s="42">
        <f t="shared" si="1"/>
        <v>1812.3668</v>
      </c>
      <c r="G12" s="16">
        <f t="shared" si="2"/>
        <v>92430.7068</v>
      </c>
      <c r="H12" s="19"/>
      <c r="I12" s="29"/>
      <c r="J12" s="29"/>
    </row>
    <row r="13" spans="1:10" ht="14.25">
      <c r="A13" s="62" t="s">
        <v>207</v>
      </c>
      <c r="B13" s="17">
        <v>87000</v>
      </c>
      <c r="C13" s="16">
        <v>1000</v>
      </c>
      <c r="D13" s="16">
        <v>5750</v>
      </c>
      <c r="E13" s="42">
        <f t="shared" si="0"/>
        <v>9918.9</v>
      </c>
      <c r="F13" s="42">
        <f t="shared" si="1"/>
        <v>1803.3779999999999</v>
      </c>
      <c r="G13" s="16">
        <f t="shared" si="2"/>
        <v>91972.277999999991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88500</v>
      </c>
      <c r="C14" s="16">
        <v>1000</v>
      </c>
      <c r="D14" s="16">
        <v>5750</v>
      </c>
      <c r="E14" s="42">
        <f t="shared" si="0"/>
        <v>10104.299999999999</v>
      </c>
      <c r="F14" s="42">
        <f t="shared" si="1"/>
        <v>1837.086</v>
      </c>
      <c r="G14" s="16">
        <f t="shared" si="2"/>
        <v>93691.385999999999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87500</v>
      </c>
      <c r="C15" s="16">
        <v>1000</v>
      </c>
      <c r="D15" s="16">
        <v>5750</v>
      </c>
      <c r="E15" s="42">
        <f t="shared" si="0"/>
        <v>9980.7000000000007</v>
      </c>
      <c r="F15" s="42">
        <f t="shared" si="1"/>
        <v>1814.614</v>
      </c>
      <c r="G15" s="16">
        <f t="shared" si="2"/>
        <v>92545.313999999998</v>
      </c>
      <c r="H15" s="33"/>
      <c r="I15" s="33"/>
      <c r="J15" s="32"/>
    </row>
    <row r="16" spans="1:10" ht="14.25">
      <c r="A16" s="62" t="s">
        <v>42</v>
      </c>
      <c r="B16" s="16">
        <v>90200</v>
      </c>
      <c r="C16" s="16">
        <v>1000</v>
      </c>
      <c r="D16" s="16">
        <v>6100</v>
      </c>
      <c r="E16" s="42">
        <f t="shared" si="0"/>
        <v>10271.16</v>
      </c>
      <c r="F16" s="42">
        <f t="shared" si="1"/>
        <v>1867.4232000000002</v>
      </c>
      <c r="G16" s="16">
        <f t="shared" si="2"/>
        <v>95238.583200000008</v>
      </c>
      <c r="H16" s="33"/>
      <c r="I16" s="33"/>
      <c r="J16" s="32"/>
    </row>
    <row r="17" spans="1:10" ht="14.25">
      <c r="A17" s="62" t="s">
        <v>30</v>
      </c>
      <c r="B17" s="16">
        <v>88950</v>
      </c>
      <c r="C17" s="16">
        <v>1000</v>
      </c>
      <c r="D17" s="16">
        <v>6050</v>
      </c>
      <c r="E17" s="42">
        <f t="shared" si="0"/>
        <v>10122.84</v>
      </c>
      <c r="F17" s="42">
        <f t="shared" si="1"/>
        <v>1840.4567999999999</v>
      </c>
      <c r="G17" s="16">
        <f t="shared" si="2"/>
        <v>93863.296799999996</v>
      </c>
      <c r="H17" s="33" t="s">
        <v>63</v>
      </c>
      <c r="I17" s="32">
        <v>3652</v>
      </c>
      <c r="J17" s="16">
        <f>+I17*0.0309</f>
        <v>112.8468</v>
      </c>
    </row>
    <row r="18" spans="1:10" ht="14.25">
      <c r="A18" s="62" t="s">
        <v>161</v>
      </c>
      <c r="B18" s="16">
        <v>89850</v>
      </c>
      <c r="C18" s="16">
        <v>1000</v>
      </c>
      <c r="D18" s="16">
        <v>5650</v>
      </c>
      <c r="E18" s="42">
        <f t="shared" si="0"/>
        <v>10283.52</v>
      </c>
      <c r="F18" s="42">
        <f t="shared" si="1"/>
        <v>1869.6704000000002</v>
      </c>
      <c r="G18" s="16">
        <f t="shared" si="2"/>
        <v>95353.190400000007</v>
      </c>
      <c r="H18" s="33" t="s">
        <v>64</v>
      </c>
      <c r="I18" s="32">
        <v>3752</v>
      </c>
      <c r="J18" s="16">
        <f>+I18*0.0309</f>
        <v>115.93680000000001</v>
      </c>
    </row>
    <row r="19" spans="1:10" ht="14.25">
      <c r="A19" s="62" t="s">
        <v>208</v>
      </c>
      <c r="B19" s="16">
        <v>86550</v>
      </c>
      <c r="C19" s="16">
        <v>1000</v>
      </c>
      <c r="D19" s="16">
        <v>5650</v>
      </c>
      <c r="E19" s="42">
        <f t="shared" si="0"/>
        <v>9875.64</v>
      </c>
      <c r="F19" s="42">
        <f t="shared" si="1"/>
        <v>1795.5128</v>
      </c>
      <c r="G19" s="16">
        <f t="shared" si="2"/>
        <v>91571.152799999996</v>
      </c>
      <c r="H19" s="33"/>
      <c r="I19" s="32"/>
      <c r="J19" s="47"/>
    </row>
    <row r="20" spans="1:10" ht="14.25">
      <c r="A20" s="62" t="s">
        <v>155</v>
      </c>
      <c r="B20" s="16">
        <v>88850</v>
      </c>
      <c r="C20" s="16">
        <v>1000</v>
      </c>
      <c r="D20" s="16">
        <v>6300</v>
      </c>
      <c r="E20" s="42">
        <f t="shared" si="0"/>
        <v>10079.58</v>
      </c>
      <c r="F20" s="42">
        <f t="shared" si="1"/>
        <v>1832.5916</v>
      </c>
      <c r="G20" s="16">
        <f t="shared" si="2"/>
        <v>93462.171600000001</v>
      </c>
      <c r="H20" s="33"/>
      <c r="I20" s="32"/>
      <c r="J20" s="47"/>
    </row>
    <row r="21" spans="1:10" ht="14.25">
      <c r="A21" s="62" t="s">
        <v>156</v>
      </c>
      <c r="B21" s="16">
        <v>91750</v>
      </c>
      <c r="C21" s="16">
        <v>1000</v>
      </c>
      <c r="D21" s="16">
        <v>6650</v>
      </c>
      <c r="E21" s="42">
        <f t="shared" si="0"/>
        <v>10394.76</v>
      </c>
      <c r="F21" s="42">
        <f t="shared" si="1"/>
        <v>1889.8951999999999</v>
      </c>
      <c r="G21" s="16">
        <f t="shared" si="2"/>
        <v>96384.655199999994</v>
      </c>
      <c r="H21" s="33"/>
      <c r="I21" s="32"/>
      <c r="J21" s="47"/>
    </row>
    <row r="22" spans="1:10" ht="14.25">
      <c r="A22" s="62" t="s">
        <v>130</v>
      </c>
      <c r="B22" s="17">
        <v>86900</v>
      </c>
      <c r="C22" s="16">
        <v>1000</v>
      </c>
      <c r="D22" s="16">
        <v>5500</v>
      </c>
      <c r="E22" s="42">
        <f t="shared" si="0"/>
        <v>9937.44</v>
      </c>
      <c r="F22" s="42">
        <f t="shared" si="1"/>
        <v>1806.7488000000001</v>
      </c>
      <c r="G22" s="16">
        <f t="shared" si="2"/>
        <v>92144.188800000004</v>
      </c>
      <c r="H22" s="33"/>
      <c r="I22" s="32"/>
      <c r="J22" s="47"/>
    </row>
    <row r="23" spans="1:10" ht="14.25">
      <c r="A23" s="62" t="s">
        <v>95</v>
      </c>
      <c r="B23" s="16">
        <v>87450</v>
      </c>
      <c r="C23" s="16">
        <v>1000</v>
      </c>
      <c r="D23" s="16">
        <v>5600</v>
      </c>
      <c r="E23" s="42">
        <f t="shared" si="0"/>
        <v>9993.06</v>
      </c>
      <c r="F23" s="42">
        <f t="shared" si="1"/>
        <v>1816.8612000000001</v>
      </c>
      <c r="G23" s="16">
        <f t="shared" si="2"/>
        <v>92659.921199999997</v>
      </c>
      <c r="H23" s="33"/>
      <c r="I23" s="32"/>
      <c r="J23" s="47"/>
    </row>
    <row r="24" spans="1:10" ht="14.25">
      <c r="A24" s="62" t="s">
        <v>157</v>
      </c>
      <c r="B24" s="16">
        <v>93200</v>
      </c>
      <c r="C24" s="16">
        <v>1000</v>
      </c>
      <c r="D24" s="16">
        <v>6700</v>
      </c>
      <c r="E24" s="42">
        <f t="shared" si="0"/>
        <v>10567.8</v>
      </c>
      <c r="F24" s="42">
        <f t="shared" si="1"/>
        <v>1921.356</v>
      </c>
      <c r="G24" s="16">
        <f t="shared" si="2"/>
        <v>97989.156000000003</v>
      </c>
      <c r="H24" s="33"/>
      <c r="I24" s="32"/>
      <c r="J24" s="47"/>
    </row>
    <row r="25" spans="1:10" ht="14.25">
      <c r="A25" s="62" t="s">
        <v>183</v>
      </c>
      <c r="B25" s="16">
        <v>90250</v>
      </c>
      <c r="C25" s="16">
        <v>1000</v>
      </c>
      <c r="D25" s="16">
        <v>6650</v>
      </c>
      <c r="E25" s="42">
        <f t="shared" si="0"/>
        <v>10209.36</v>
      </c>
      <c r="F25" s="42">
        <f t="shared" si="1"/>
        <v>1856.1872000000001</v>
      </c>
      <c r="G25" s="16">
        <f t="shared" si="2"/>
        <v>94665.547200000001</v>
      </c>
      <c r="H25" s="33"/>
      <c r="I25" s="66"/>
      <c r="J25" s="47"/>
    </row>
    <row r="26" spans="1:10" ht="13.5" customHeight="1">
      <c r="A26" s="62" t="s">
        <v>205</v>
      </c>
      <c r="B26" s="16">
        <v>82950</v>
      </c>
      <c r="C26" s="85">
        <v>0</v>
      </c>
      <c r="D26" s="16">
        <v>1850</v>
      </c>
      <c r="E26" s="42">
        <f t="shared" si="0"/>
        <v>10023.960000000001</v>
      </c>
      <c r="F26" s="42">
        <f t="shared" si="1"/>
        <v>1822.4792000000002</v>
      </c>
      <c r="G26" s="16">
        <f t="shared" si="2"/>
        <v>92946.439200000008</v>
      </c>
      <c r="H26" s="33"/>
      <c r="I26" s="33"/>
      <c r="J26" s="32"/>
    </row>
    <row r="27" spans="1:10" ht="14.25">
      <c r="A27" s="62" t="s">
        <v>11</v>
      </c>
      <c r="B27" s="16">
        <v>81950</v>
      </c>
      <c r="C27" s="85">
        <v>0</v>
      </c>
      <c r="D27" s="16">
        <v>1850</v>
      </c>
      <c r="E27" s="42">
        <f t="shared" si="0"/>
        <v>9900.36</v>
      </c>
      <c r="F27" s="42">
        <f t="shared" si="1"/>
        <v>1800.0072</v>
      </c>
      <c r="G27" s="16">
        <f t="shared" si="2"/>
        <v>91800.367200000008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89800</v>
      </c>
      <c r="C29" s="16">
        <v>1000</v>
      </c>
      <c r="D29" s="16">
        <v>5200</v>
      </c>
      <c r="E29" s="42">
        <f t="shared" ref="E29:E39" si="3">+(B29-C29-D29)*0.1236</f>
        <v>10332.960000000001</v>
      </c>
      <c r="F29" s="42">
        <f t="shared" ref="F29:F39" si="4">+(B29-C29-D29+E29)*0.02</f>
        <v>1878.6592000000001</v>
      </c>
      <c r="G29" s="16">
        <f t="shared" ref="G29:G39" si="5">+B29-C29-D29+E29+F29</f>
        <v>95811.619200000001</v>
      </c>
      <c r="H29" s="37" t="s">
        <v>35</v>
      </c>
      <c r="I29" s="1"/>
    </row>
    <row r="30" spans="1:10" ht="14.25">
      <c r="A30" s="15" t="s">
        <v>47</v>
      </c>
      <c r="B30" s="16">
        <v>89600</v>
      </c>
      <c r="C30" s="16">
        <v>1000</v>
      </c>
      <c r="D30" s="16">
        <v>6300</v>
      </c>
      <c r="E30" s="42">
        <f t="shared" si="3"/>
        <v>10172.280000000001</v>
      </c>
      <c r="F30" s="42">
        <f t="shared" si="4"/>
        <v>1849.4456</v>
      </c>
      <c r="G30" s="16">
        <f t="shared" si="5"/>
        <v>94321.725600000005</v>
      </c>
      <c r="H30" s="19"/>
      <c r="I30" s="1"/>
      <c r="J30" s="1"/>
    </row>
    <row r="31" spans="1:10" ht="14.25">
      <c r="A31" s="15" t="s">
        <v>46</v>
      </c>
      <c r="B31" s="16">
        <v>88250</v>
      </c>
      <c r="C31" s="16">
        <v>1000</v>
      </c>
      <c r="D31" s="16">
        <v>5550</v>
      </c>
      <c r="E31" s="42">
        <f t="shared" si="3"/>
        <v>10098.120000000001</v>
      </c>
      <c r="F31" s="42">
        <f t="shared" si="4"/>
        <v>1835.9623999999999</v>
      </c>
      <c r="G31" s="16">
        <f t="shared" si="5"/>
        <v>93634.082399999999</v>
      </c>
      <c r="H31" s="19"/>
      <c r="I31" s="1"/>
      <c r="J31" s="7"/>
    </row>
    <row r="32" spans="1:10" ht="14.25">
      <c r="A32" s="15" t="s">
        <v>179</v>
      </c>
      <c r="B32" s="16">
        <v>90350</v>
      </c>
      <c r="C32" s="16">
        <v>1000</v>
      </c>
      <c r="D32" s="16">
        <v>5500</v>
      </c>
      <c r="E32" s="42">
        <f t="shared" si="3"/>
        <v>10363.86</v>
      </c>
      <c r="F32" s="42">
        <f t="shared" si="4"/>
        <v>1884.2772</v>
      </c>
      <c r="G32" s="16">
        <f t="shared" si="5"/>
        <v>96098.137199999997</v>
      </c>
      <c r="H32" s="19"/>
      <c r="I32" s="1"/>
      <c r="J32" s="1"/>
    </row>
    <row r="33" spans="1:10" ht="14.25">
      <c r="A33" s="15" t="s">
        <v>32</v>
      </c>
      <c r="B33" s="16">
        <v>94150</v>
      </c>
      <c r="C33" s="16">
        <v>1000</v>
      </c>
      <c r="D33" s="16">
        <v>6400</v>
      </c>
      <c r="E33" s="42">
        <f t="shared" si="3"/>
        <v>10722.3</v>
      </c>
      <c r="F33" s="42">
        <f t="shared" si="4"/>
        <v>1949.4460000000001</v>
      </c>
      <c r="G33" s="16">
        <f t="shared" si="5"/>
        <v>99421.745999999999</v>
      </c>
      <c r="H33" s="19"/>
      <c r="I33" s="1"/>
      <c r="J33" s="1"/>
    </row>
    <row r="34" spans="1:10" ht="14.25">
      <c r="A34" s="15" t="s">
        <v>98</v>
      </c>
      <c r="B34" s="16">
        <v>90550</v>
      </c>
      <c r="C34" s="16">
        <v>1000</v>
      </c>
      <c r="D34" s="16">
        <v>4650</v>
      </c>
      <c r="E34" s="42">
        <f t="shared" si="3"/>
        <v>10493.64</v>
      </c>
      <c r="F34" s="42">
        <f t="shared" si="4"/>
        <v>1907.8728000000001</v>
      </c>
      <c r="G34" s="16">
        <f t="shared" si="5"/>
        <v>97301.512799999997</v>
      </c>
      <c r="H34" s="19"/>
      <c r="I34" s="1"/>
      <c r="J34" s="1"/>
    </row>
    <row r="35" spans="1:10" ht="14.25">
      <c r="A35" s="15" t="s">
        <v>48</v>
      </c>
      <c r="B35" s="16">
        <v>88150</v>
      </c>
      <c r="C35" s="16">
        <v>1000</v>
      </c>
      <c r="D35" s="16">
        <v>5900</v>
      </c>
      <c r="E35" s="42">
        <f t="shared" si="3"/>
        <v>10042.5</v>
      </c>
      <c r="F35" s="42">
        <f t="shared" si="4"/>
        <v>1825.8500000000001</v>
      </c>
      <c r="G35" s="16">
        <f t="shared" si="5"/>
        <v>93118.35</v>
      </c>
      <c r="H35" s="19"/>
      <c r="I35" s="1"/>
      <c r="J35" s="1"/>
    </row>
    <row r="36" spans="1:10" ht="14.25">
      <c r="A36" s="15" t="s">
        <v>180</v>
      </c>
      <c r="B36" s="16">
        <v>90150</v>
      </c>
      <c r="C36" s="16">
        <v>1000</v>
      </c>
      <c r="D36" s="16">
        <v>6000</v>
      </c>
      <c r="E36" s="42">
        <f t="shared" si="3"/>
        <v>10277.34</v>
      </c>
      <c r="F36" s="42">
        <f t="shared" si="4"/>
        <v>1868.5468000000001</v>
      </c>
      <c r="G36" s="16">
        <f t="shared" si="5"/>
        <v>95295.886799999993</v>
      </c>
      <c r="H36" s="19"/>
      <c r="I36" s="1"/>
      <c r="J36" s="1"/>
    </row>
    <row r="37" spans="1:10" ht="14.25">
      <c r="A37" s="15" t="s">
        <v>33</v>
      </c>
      <c r="B37" s="16">
        <v>83250</v>
      </c>
      <c r="C37" s="85">
        <v>0</v>
      </c>
      <c r="D37" s="85">
        <v>0</v>
      </c>
      <c r="E37" s="42">
        <f t="shared" si="3"/>
        <v>10289.700000000001</v>
      </c>
      <c r="F37" s="42">
        <f t="shared" si="4"/>
        <v>1870.7939999999999</v>
      </c>
      <c r="G37" s="16">
        <f t="shared" si="5"/>
        <v>95410.493999999992</v>
      </c>
      <c r="H37" s="19"/>
      <c r="I37" s="1"/>
      <c r="J37" s="1"/>
    </row>
    <row r="38" spans="1:10" ht="14.25">
      <c r="A38" s="15" t="s">
        <v>45</v>
      </c>
      <c r="B38" s="16">
        <v>79250</v>
      </c>
      <c r="C38" s="85">
        <v>0</v>
      </c>
      <c r="D38" s="85">
        <v>0</v>
      </c>
      <c r="E38" s="42">
        <f t="shared" si="3"/>
        <v>9795.2999999999993</v>
      </c>
      <c r="F38" s="42">
        <f t="shared" si="4"/>
        <v>1780.9060000000002</v>
      </c>
      <c r="G38" s="16">
        <f t="shared" si="5"/>
        <v>90826.206000000006</v>
      </c>
      <c r="H38" s="19"/>
      <c r="I38" s="1"/>
      <c r="J38" s="1"/>
    </row>
    <row r="39" spans="1:10" ht="14.25">
      <c r="A39" s="15" t="s">
        <v>74</v>
      </c>
      <c r="B39" s="16">
        <v>77250</v>
      </c>
      <c r="C39" s="85">
        <v>0</v>
      </c>
      <c r="D39" s="85">
        <v>0</v>
      </c>
      <c r="E39" s="42">
        <f t="shared" si="3"/>
        <v>9548.1</v>
      </c>
      <c r="F39" s="42">
        <f t="shared" si="4"/>
        <v>1735.9620000000002</v>
      </c>
      <c r="G39" s="16">
        <f t="shared" si="5"/>
        <v>88534.062000000005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94600</v>
      </c>
      <c r="C41" s="16">
        <v>1000</v>
      </c>
      <c r="D41" s="16">
        <v>6450</v>
      </c>
      <c r="E41" s="42">
        <f t="shared" ref="E41:E49" si="6">+(B41-C41-D41)*0.1236</f>
        <v>10771.74</v>
      </c>
      <c r="F41" s="42">
        <f t="shared" ref="F41:F49" si="7">+(B41-C41-D41+E41)*0.02</f>
        <v>1958.4348000000002</v>
      </c>
      <c r="G41" s="16">
        <f t="shared" ref="G41:G49" si="8">+B41-C41-D41+E41+F41</f>
        <v>99880.174800000008</v>
      </c>
      <c r="H41" s="19"/>
      <c r="I41" s="1"/>
      <c r="J41" s="1"/>
    </row>
    <row r="42" spans="1:10" ht="14.25">
      <c r="A42" s="62" t="s">
        <v>201</v>
      </c>
      <c r="B42" s="16">
        <v>92300</v>
      </c>
      <c r="C42" s="16">
        <v>1000</v>
      </c>
      <c r="D42" s="16">
        <v>6050</v>
      </c>
      <c r="E42" s="42">
        <f t="shared" si="6"/>
        <v>10536.9</v>
      </c>
      <c r="F42" s="42">
        <f t="shared" si="7"/>
        <v>1915.7379999999998</v>
      </c>
      <c r="G42" s="16">
        <f t="shared" si="8"/>
        <v>97702.637999999992</v>
      </c>
      <c r="H42" s="19"/>
      <c r="I42" s="1"/>
      <c r="J42" s="1"/>
    </row>
    <row r="43" spans="1:10" ht="14.25">
      <c r="A43" s="15" t="s">
        <v>78</v>
      </c>
      <c r="B43" s="16">
        <v>93000</v>
      </c>
      <c r="C43" s="16">
        <v>1000</v>
      </c>
      <c r="D43" s="16">
        <f>+[1]PP!P16</f>
        <v>6150</v>
      </c>
      <c r="E43" s="42">
        <f t="shared" si="6"/>
        <v>10611.06</v>
      </c>
      <c r="F43" s="42">
        <f t="shared" si="7"/>
        <v>1929.2212</v>
      </c>
      <c r="G43" s="16">
        <f t="shared" si="8"/>
        <v>98390.281199999998</v>
      </c>
      <c r="H43" s="19"/>
      <c r="I43" s="1"/>
      <c r="J43" s="1"/>
    </row>
    <row r="44" spans="1:10" ht="14.25">
      <c r="A44" s="15" t="s">
        <v>206</v>
      </c>
      <c r="B44" s="16">
        <v>91100</v>
      </c>
      <c r="C44" s="16">
        <v>1000</v>
      </c>
      <c r="D44" s="16">
        <v>5950</v>
      </c>
      <c r="E44" s="42">
        <f t="shared" si="6"/>
        <v>10400.94</v>
      </c>
      <c r="F44" s="42">
        <f t="shared" si="7"/>
        <v>1891.0188000000001</v>
      </c>
      <c r="G44" s="16">
        <f t="shared" si="8"/>
        <v>96441.958800000008</v>
      </c>
      <c r="H44" s="19"/>
      <c r="I44" s="1"/>
      <c r="J44" s="1"/>
    </row>
    <row r="45" spans="1:10" ht="14.25">
      <c r="A45" s="15" t="s">
        <v>131</v>
      </c>
      <c r="B45" s="16">
        <v>91050</v>
      </c>
      <c r="C45" s="16">
        <v>1000</v>
      </c>
      <c r="D45" s="16">
        <v>6150</v>
      </c>
      <c r="E45" s="42">
        <f t="shared" si="6"/>
        <v>10370.040000000001</v>
      </c>
      <c r="F45" s="42">
        <f t="shared" si="7"/>
        <v>1885.4008000000001</v>
      </c>
      <c r="G45" s="16">
        <f t="shared" si="8"/>
        <v>96155.440800000011</v>
      </c>
      <c r="H45" s="19"/>
      <c r="I45" s="1"/>
      <c r="J45" s="1"/>
    </row>
    <row r="46" spans="1:10" ht="14.25">
      <c r="A46" s="15" t="s">
        <v>132</v>
      </c>
      <c r="B46" s="16">
        <v>90550</v>
      </c>
      <c r="C46" s="16">
        <v>1000</v>
      </c>
      <c r="D46" s="16">
        <v>6200</v>
      </c>
      <c r="E46" s="42">
        <f t="shared" si="6"/>
        <v>10302.06</v>
      </c>
      <c r="F46" s="42">
        <f t="shared" si="7"/>
        <v>1873.0411999999999</v>
      </c>
      <c r="G46" s="16">
        <f t="shared" si="8"/>
        <v>95525.101200000005</v>
      </c>
      <c r="H46" s="19"/>
      <c r="I46" s="1"/>
      <c r="J46" s="1"/>
    </row>
    <row r="47" spans="1:10" ht="14.25">
      <c r="A47" s="15" t="s">
        <v>79</v>
      </c>
      <c r="B47" s="16">
        <v>91900</v>
      </c>
      <c r="C47" s="16">
        <v>1000</v>
      </c>
      <c r="D47" s="16">
        <v>7000</v>
      </c>
      <c r="E47" s="42">
        <f t="shared" si="6"/>
        <v>10370.040000000001</v>
      </c>
      <c r="F47" s="42">
        <f t="shared" si="7"/>
        <v>1885.4008000000001</v>
      </c>
      <c r="G47" s="16">
        <f t="shared" si="8"/>
        <v>96155.440800000011</v>
      </c>
      <c r="H47" s="19"/>
      <c r="I47" s="1"/>
      <c r="J47" s="1"/>
    </row>
    <row r="48" spans="1:10" ht="14.25">
      <c r="A48" s="15" t="s">
        <v>49</v>
      </c>
      <c r="B48" s="16">
        <v>93400</v>
      </c>
      <c r="C48" s="16">
        <v>1000</v>
      </c>
      <c r="D48" s="16">
        <f>+[1]PP!L16</f>
        <v>2050</v>
      </c>
      <c r="E48" s="42">
        <f t="shared" si="6"/>
        <v>11167.26</v>
      </c>
      <c r="F48" s="42">
        <f t="shared" si="7"/>
        <v>2030.3452</v>
      </c>
      <c r="G48" s="16">
        <f t="shared" si="8"/>
        <v>103547.60519999999</v>
      </c>
      <c r="H48" s="19"/>
      <c r="I48" s="1"/>
      <c r="J48" s="1"/>
    </row>
    <row r="49" spans="1:11" ht="14.25">
      <c r="A49" s="70" t="s">
        <v>164</v>
      </c>
      <c r="B49" s="16">
        <v>92600</v>
      </c>
      <c r="C49" s="16">
        <v>1000</v>
      </c>
      <c r="D49" s="16">
        <f>+[1]PP!K16</f>
        <v>6000</v>
      </c>
      <c r="E49" s="42">
        <f t="shared" si="6"/>
        <v>10580.16</v>
      </c>
      <c r="F49" s="42">
        <f t="shared" si="7"/>
        <v>1923.6032</v>
      </c>
      <c r="G49" s="16">
        <f t="shared" si="8"/>
        <v>98103.763200000001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89950</v>
      </c>
      <c r="C51" s="16">
        <v>1000</v>
      </c>
      <c r="D51" s="16">
        <v>7000</v>
      </c>
      <c r="E51" s="42">
        <f t="shared" ref="E51:E58" si="9">+(B51-C51-D51)*0.1236</f>
        <v>10129.02</v>
      </c>
      <c r="F51" s="42">
        <f t="shared" ref="F51:F58" si="10">+(B51-C51-D51+E51)*0.02</f>
        <v>1841.5804000000001</v>
      </c>
      <c r="G51" s="16">
        <f t="shared" ref="G51:G58" si="11">+B51-C51-D51+E51+F51</f>
        <v>93920.60040000001</v>
      </c>
      <c r="H51" s="19"/>
      <c r="I51" s="1"/>
      <c r="J51" s="1"/>
    </row>
    <row r="52" spans="1:11" ht="14.25">
      <c r="A52" s="15" t="s">
        <v>138</v>
      </c>
      <c r="B52" s="16">
        <v>89400</v>
      </c>
      <c r="C52" s="16">
        <v>1000</v>
      </c>
      <c r="D52" s="16">
        <v>7450</v>
      </c>
      <c r="E52" s="42">
        <f t="shared" si="9"/>
        <v>10005.42</v>
      </c>
      <c r="F52" s="42">
        <f t="shared" si="10"/>
        <v>1819.1084000000001</v>
      </c>
      <c r="G52" s="16">
        <f t="shared" si="11"/>
        <v>92774.528399999996</v>
      </c>
      <c r="H52" s="19"/>
      <c r="I52" s="1"/>
      <c r="J52" s="1"/>
    </row>
    <row r="53" spans="1:11" ht="14.25">
      <c r="A53" s="15" t="s">
        <v>115</v>
      </c>
      <c r="B53" s="16">
        <v>89400</v>
      </c>
      <c r="C53" s="16">
        <v>1000</v>
      </c>
      <c r="D53" s="16">
        <v>7450</v>
      </c>
      <c r="E53" s="42">
        <f t="shared" si="9"/>
        <v>10005.42</v>
      </c>
      <c r="F53" s="42">
        <f t="shared" si="10"/>
        <v>1819.1084000000001</v>
      </c>
      <c r="G53" s="16">
        <f t="shared" si="11"/>
        <v>92774.528399999996</v>
      </c>
      <c r="H53" s="19"/>
      <c r="I53" s="1"/>
      <c r="J53" s="1"/>
    </row>
    <row r="54" spans="1:11" ht="14.25">
      <c r="A54" s="15" t="s">
        <v>44</v>
      </c>
      <c r="B54" s="16">
        <v>90250</v>
      </c>
      <c r="C54" s="16">
        <v>1000</v>
      </c>
      <c r="D54" s="16">
        <v>6000</v>
      </c>
      <c r="E54" s="42">
        <f t="shared" si="9"/>
        <v>10289.700000000001</v>
      </c>
      <c r="F54" s="42">
        <f t="shared" si="10"/>
        <v>1870.7939999999999</v>
      </c>
      <c r="G54" s="16">
        <f t="shared" si="11"/>
        <v>95410.493999999992</v>
      </c>
      <c r="H54" s="19"/>
      <c r="I54" s="1"/>
      <c r="J54" s="1"/>
    </row>
    <row r="55" spans="1:11" ht="14.25">
      <c r="A55" s="15" t="s">
        <v>55</v>
      </c>
      <c r="B55" s="16">
        <v>91750</v>
      </c>
      <c r="C55" s="16">
        <v>1000</v>
      </c>
      <c r="D55" s="16">
        <v>6000</v>
      </c>
      <c r="E55" s="42">
        <f t="shared" si="9"/>
        <v>10475.1</v>
      </c>
      <c r="F55" s="42">
        <f t="shared" si="10"/>
        <v>1904.5020000000002</v>
      </c>
      <c r="G55" s="16">
        <f t="shared" si="11"/>
        <v>97129.601999999999</v>
      </c>
      <c r="H55" s="19"/>
      <c r="I55" s="1"/>
      <c r="J55" s="1"/>
    </row>
    <row r="56" spans="1:11" ht="14.25">
      <c r="A56" s="15" t="s">
        <v>188</v>
      </c>
      <c r="B56" s="16">
        <v>91450</v>
      </c>
      <c r="C56" s="16">
        <v>1000</v>
      </c>
      <c r="D56" s="16">
        <v>6300</v>
      </c>
      <c r="E56" s="42">
        <f t="shared" si="9"/>
        <v>10400.94</v>
      </c>
      <c r="F56" s="42">
        <f t="shared" si="10"/>
        <v>1891.0188000000001</v>
      </c>
      <c r="G56" s="16">
        <f t="shared" si="11"/>
        <v>96441.958800000008</v>
      </c>
      <c r="H56" s="19"/>
      <c r="I56" s="1"/>
      <c r="J56" s="1"/>
    </row>
    <row r="57" spans="1:11" ht="14.25">
      <c r="A57" s="15" t="s">
        <v>184</v>
      </c>
      <c r="B57" s="16">
        <v>90950</v>
      </c>
      <c r="C57" s="16">
        <v>1000</v>
      </c>
      <c r="D57" s="16">
        <v>6300</v>
      </c>
      <c r="E57" s="42">
        <f>+(B57-C57-D57)*0.1236</f>
        <v>10339.14</v>
      </c>
      <c r="F57" s="42">
        <f t="shared" si="10"/>
        <v>1879.7828</v>
      </c>
      <c r="G57" s="16">
        <f t="shared" si="11"/>
        <v>95868.9228</v>
      </c>
      <c r="H57" s="19"/>
      <c r="I57" s="1"/>
      <c r="J57" s="1"/>
    </row>
    <row r="58" spans="1:11" ht="14.25">
      <c r="A58" s="15" t="s">
        <v>11</v>
      </c>
      <c r="B58" s="16">
        <v>85100</v>
      </c>
      <c r="C58" s="85">
        <v>0</v>
      </c>
      <c r="D58" s="16">
        <v>1900</v>
      </c>
      <c r="E58" s="42">
        <f t="shared" si="9"/>
        <v>10283.52</v>
      </c>
      <c r="F58" s="42">
        <f t="shared" si="10"/>
        <v>1869.6704000000002</v>
      </c>
      <c r="G58" s="16">
        <f t="shared" si="11"/>
        <v>95353.190400000007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1">
    <mergeCell ref="H60:I60"/>
    <mergeCell ref="H61:I61"/>
    <mergeCell ref="G62:I62"/>
    <mergeCell ref="G63:I63"/>
    <mergeCell ref="I8:J8"/>
    <mergeCell ref="A4:J4"/>
    <mergeCell ref="A1:J1"/>
    <mergeCell ref="A2:J2"/>
    <mergeCell ref="A3:J3"/>
    <mergeCell ref="A6:J6"/>
    <mergeCell ref="A7:J7"/>
  </mergeCells>
  <phoneticPr fontId="0" type="noConversion"/>
  <hyperlinks>
    <hyperlink ref="E9" r:id="rId1" display="E.D.@ 14.42%"/>
  </hyperlinks>
  <pageMargins left="0.77" right="0" top="0.25" bottom="0" header="0" footer="0"/>
  <pageSetup scale="70" orientation="portrait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autoPageBreaks="0"/>
  </sheetPr>
  <dimension ref="A1:K1813"/>
  <sheetViews>
    <sheetView topLeftCell="A35" workbookViewId="0">
      <selection sqref="A1:J78"/>
    </sheetView>
  </sheetViews>
  <sheetFormatPr defaultRowHeight="12.75"/>
  <cols>
    <col min="1" max="1" width="24.5703125" customWidth="1"/>
    <col min="2" max="2" width="12.7109375" bestFit="1" customWidth="1"/>
    <col min="3" max="3" width="10.85546875" customWidth="1"/>
    <col min="4" max="4" width="11.28515625" customWidth="1"/>
    <col min="5" max="6" width="10.140625" customWidth="1"/>
    <col min="7" max="7" width="10.5703125" customWidth="1"/>
    <col min="8" max="8" width="8.42578125" customWidth="1"/>
    <col min="9" max="9" width="12.42578125" customWidth="1"/>
    <col min="10" max="10" width="0.140625" hidden="1" customWidth="1"/>
    <col min="11" max="11" width="11.42578125" bestFit="1" customWidth="1"/>
  </cols>
  <sheetData>
    <row r="1" spans="1:11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1"/>
    </row>
    <row r="2" spans="1:11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1"/>
    </row>
    <row r="3" spans="1:11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1"/>
    </row>
    <row r="4" spans="1:11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  <c r="K4" s="1"/>
    </row>
    <row r="5" spans="1:11" ht="15">
      <c r="A5" s="11" t="s">
        <v>109</v>
      </c>
      <c r="B5" s="13"/>
      <c r="C5" s="13"/>
      <c r="D5" s="13"/>
      <c r="E5" s="13"/>
      <c r="F5" s="13"/>
      <c r="G5" s="13"/>
      <c r="H5" s="13"/>
      <c r="I5" s="53"/>
      <c r="J5" s="46"/>
      <c r="K5" s="1"/>
    </row>
    <row r="6" spans="1:11" ht="15.75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  <c r="K6" s="1"/>
    </row>
    <row r="7" spans="1:11" ht="14.25" customHeight="1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  <c r="K7" s="1"/>
    </row>
    <row r="8" spans="1:11">
      <c r="A8" s="8" t="s">
        <v>3</v>
      </c>
      <c r="B8" s="8" t="s">
        <v>4</v>
      </c>
      <c r="C8" s="8" t="s">
        <v>5</v>
      </c>
      <c r="D8" s="8" t="s">
        <v>5</v>
      </c>
      <c r="E8" s="8" t="s">
        <v>99</v>
      </c>
      <c r="F8" s="72" t="s">
        <v>196</v>
      </c>
      <c r="G8" s="8" t="s">
        <v>6</v>
      </c>
      <c r="H8" s="9" t="s">
        <v>100</v>
      </c>
      <c r="I8" s="9" t="s">
        <v>18</v>
      </c>
      <c r="J8" s="1"/>
      <c r="K8" s="1"/>
    </row>
    <row r="9" spans="1:11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19</v>
      </c>
      <c r="H9" s="61">
        <v>3.09E-2</v>
      </c>
      <c r="I9" s="8" t="s">
        <v>10</v>
      </c>
      <c r="J9" s="1"/>
      <c r="K9" s="1"/>
    </row>
    <row r="10" spans="1:11" ht="14.25">
      <c r="A10" s="62" t="s">
        <v>197</v>
      </c>
      <c r="B10" s="17">
        <v>88050</v>
      </c>
      <c r="C10" s="16">
        <v>1000</v>
      </c>
      <c r="D10" s="16">
        <v>5950</v>
      </c>
      <c r="E10" s="42">
        <f>+(B10-C10-D10)*0.1236</f>
        <v>10023.960000000001</v>
      </c>
      <c r="F10" s="42">
        <f t="shared" ref="F10:F27" si="0">+(B10-C10-D10+E10)*0.02</f>
        <v>1822.4792000000002</v>
      </c>
      <c r="G10" s="16">
        <v>3000</v>
      </c>
      <c r="H10" s="16">
        <f t="shared" ref="H10:H27" si="1">+G10*0.0309</f>
        <v>92.7</v>
      </c>
      <c r="I10" s="16">
        <f>+B10-C10-D10+E10+F10+G10+H10</f>
        <v>96039.139200000005</v>
      </c>
      <c r="J10" s="1"/>
      <c r="K10" s="1"/>
    </row>
    <row r="11" spans="1:11" ht="14.25">
      <c r="A11" s="62" t="s">
        <v>43</v>
      </c>
      <c r="B11" s="17">
        <v>89550</v>
      </c>
      <c r="C11" s="16">
        <v>1000</v>
      </c>
      <c r="D11" s="17">
        <v>5950</v>
      </c>
      <c r="E11" s="42">
        <f t="shared" ref="E11:E27" si="2">+(B11-C11-D11)*0.1236</f>
        <v>10209.36</v>
      </c>
      <c r="F11" s="42">
        <f t="shared" si="0"/>
        <v>1856.1872000000001</v>
      </c>
      <c r="G11" s="16">
        <v>3000</v>
      </c>
      <c r="H11" s="16">
        <f t="shared" si="1"/>
        <v>92.7</v>
      </c>
      <c r="I11" s="16">
        <f>+B11-C11-D11+E11+F11+G11+H11</f>
        <v>97758.247199999998</v>
      </c>
      <c r="J11" s="1"/>
      <c r="K11" s="1"/>
    </row>
    <row r="12" spans="1:11" ht="14.25">
      <c r="A12" s="62" t="s">
        <v>198</v>
      </c>
      <c r="B12" s="17">
        <v>87550</v>
      </c>
      <c r="C12" s="16">
        <v>1000</v>
      </c>
      <c r="D12" s="17">
        <v>5950</v>
      </c>
      <c r="E12" s="42">
        <f t="shared" si="2"/>
        <v>9962.16</v>
      </c>
      <c r="F12" s="42">
        <f t="shared" si="0"/>
        <v>1811.2432000000001</v>
      </c>
      <c r="G12" s="16">
        <v>3000</v>
      </c>
      <c r="H12" s="16">
        <f t="shared" si="1"/>
        <v>92.7</v>
      </c>
      <c r="I12" s="16">
        <f t="shared" ref="I12:I27" si="3">+B12-C12-D12+E12+F12+G12+H12</f>
        <v>95466.103199999998</v>
      </c>
      <c r="J12" s="1"/>
      <c r="K12" s="1"/>
    </row>
    <row r="13" spans="1:11" s="7" customFormat="1" ht="14.25">
      <c r="A13" s="62" t="s">
        <v>207</v>
      </c>
      <c r="B13" s="17">
        <v>87000</v>
      </c>
      <c r="C13" s="16">
        <v>1000</v>
      </c>
      <c r="D13" s="16">
        <v>6000</v>
      </c>
      <c r="E13" s="42">
        <f t="shared" si="2"/>
        <v>9888</v>
      </c>
      <c r="F13" s="42">
        <f t="shared" si="0"/>
        <v>1797.76</v>
      </c>
      <c r="G13" s="16">
        <v>3000</v>
      </c>
      <c r="H13" s="16">
        <f t="shared" si="1"/>
        <v>92.7</v>
      </c>
      <c r="I13" s="16">
        <f t="shared" si="3"/>
        <v>94778.459999999992</v>
      </c>
    </row>
    <row r="14" spans="1:11" ht="14.25">
      <c r="A14" s="62" t="s">
        <v>97</v>
      </c>
      <c r="B14" s="17">
        <v>88500</v>
      </c>
      <c r="C14" s="16">
        <v>1000</v>
      </c>
      <c r="D14" s="16">
        <v>6000</v>
      </c>
      <c r="E14" s="42">
        <f t="shared" si="2"/>
        <v>10073.4</v>
      </c>
      <c r="F14" s="42">
        <f t="shared" si="0"/>
        <v>1831.4679999999998</v>
      </c>
      <c r="G14" s="16">
        <v>3000</v>
      </c>
      <c r="H14" s="16">
        <f t="shared" si="1"/>
        <v>92.7</v>
      </c>
      <c r="I14" s="16">
        <f t="shared" si="3"/>
        <v>96497.567999999985</v>
      </c>
      <c r="J14" s="1"/>
      <c r="K14" s="1"/>
    </row>
    <row r="15" spans="1:11" ht="14.25">
      <c r="A15" s="62" t="s">
        <v>96</v>
      </c>
      <c r="B15" s="17">
        <v>87500</v>
      </c>
      <c r="C15" s="16">
        <v>1000</v>
      </c>
      <c r="D15" s="16">
        <v>6000</v>
      </c>
      <c r="E15" s="42">
        <f t="shared" si="2"/>
        <v>9949.7999999999993</v>
      </c>
      <c r="F15" s="42">
        <f t="shared" si="0"/>
        <v>1808.9960000000001</v>
      </c>
      <c r="G15" s="16">
        <v>3000</v>
      </c>
      <c r="H15" s="16">
        <f t="shared" si="1"/>
        <v>92.7</v>
      </c>
      <c r="I15" s="16">
        <f t="shared" si="3"/>
        <v>95351.495999999999</v>
      </c>
      <c r="J15" s="1"/>
      <c r="K15" s="1"/>
    </row>
    <row r="16" spans="1:11" ht="14.25">
      <c r="A16" s="62" t="s">
        <v>42</v>
      </c>
      <c r="B16" s="16">
        <v>90200</v>
      </c>
      <c r="C16" s="16">
        <v>1000</v>
      </c>
      <c r="D16" s="16">
        <v>6150</v>
      </c>
      <c r="E16" s="42">
        <f t="shared" si="2"/>
        <v>10264.98</v>
      </c>
      <c r="F16" s="42">
        <f t="shared" si="0"/>
        <v>1866.2996000000001</v>
      </c>
      <c r="G16" s="16">
        <v>3000</v>
      </c>
      <c r="H16" s="16">
        <f t="shared" si="1"/>
        <v>92.7</v>
      </c>
      <c r="I16" s="16">
        <f t="shared" si="3"/>
        <v>98273.979599999991</v>
      </c>
      <c r="J16" s="1"/>
      <c r="K16" s="1"/>
    </row>
    <row r="17" spans="1:11" ht="14.25">
      <c r="A17" s="62" t="s">
        <v>30</v>
      </c>
      <c r="B17" s="16">
        <v>88950</v>
      </c>
      <c r="C17" s="16">
        <v>1000</v>
      </c>
      <c r="D17" s="16">
        <v>6050</v>
      </c>
      <c r="E17" s="42">
        <f t="shared" si="2"/>
        <v>10122.84</v>
      </c>
      <c r="F17" s="42">
        <f t="shared" si="0"/>
        <v>1840.4567999999999</v>
      </c>
      <c r="G17" s="16">
        <v>3000</v>
      </c>
      <c r="H17" s="16">
        <f t="shared" si="1"/>
        <v>92.7</v>
      </c>
      <c r="I17" s="16">
        <f t="shared" si="3"/>
        <v>96955.996799999994</v>
      </c>
      <c r="J17" s="1"/>
      <c r="K17" s="1"/>
    </row>
    <row r="18" spans="1:11" ht="14.25">
      <c r="A18" s="62" t="s">
        <v>161</v>
      </c>
      <c r="B18" s="16">
        <v>89850</v>
      </c>
      <c r="C18" s="16">
        <v>1000</v>
      </c>
      <c r="D18" s="16">
        <v>5850</v>
      </c>
      <c r="E18" s="42">
        <f t="shared" si="2"/>
        <v>10258.799999999999</v>
      </c>
      <c r="F18" s="42">
        <f t="shared" si="0"/>
        <v>1865.1760000000002</v>
      </c>
      <c r="G18" s="16">
        <v>3000</v>
      </c>
      <c r="H18" s="16">
        <f t="shared" si="1"/>
        <v>92.7</v>
      </c>
      <c r="I18" s="16">
        <f t="shared" si="3"/>
        <v>98216.676000000007</v>
      </c>
      <c r="J18" s="1"/>
      <c r="K18" s="1"/>
    </row>
    <row r="19" spans="1:11" ht="14.25">
      <c r="A19" s="62" t="s">
        <v>208</v>
      </c>
      <c r="B19" s="16">
        <v>86550</v>
      </c>
      <c r="C19" s="16">
        <v>1000</v>
      </c>
      <c r="D19" s="16">
        <v>5850</v>
      </c>
      <c r="E19" s="42">
        <f t="shared" si="2"/>
        <v>9850.92</v>
      </c>
      <c r="F19" s="42">
        <f t="shared" si="0"/>
        <v>1791.0183999999999</v>
      </c>
      <c r="G19" s="16">
        <v>3000</v>
      </c>
      <c r="H19" s="16">
        <f t="shared" si="1"/>
        <v>92.7</v>
      </c>
      <c r="I19" s="16">
        <f t="shared" si="3"/>
        <v>94434.638399999996</v>
      </c>
      <c r="J19" s="1"/>
      <c r="K19" s="1"/>
    </row>
    <row r="20" spans="1:11" ht="14.25">
      <c r="A20" s="62" t="s">
        <v>155</v>
      </c>
      <c r="B20" s="16">
        <v>88850</v>
      </c>
      <c r="C20" s="16">
        <v>1000</v>
      </c>
      <c r="D20" s="16">
        <v>6400</v>
      </c>
      <c r="E20" s="42">
        <f t="shared" si="2"/>
        <v>10067.219999999999</v>
      </c>
      <c r="F20" s="42">
        <f t="shared" si="0"/>
        <v>1830.3444</v>
      </c>
      <c r="G20" s="16">
        <v>3000</v>
      </c>
      <c r="H20" s="16">
        <f t="shared" si="1"/>
        <v>92.7</v>
      </c>
      <c r="I20" s="16">
        <f t="shared" si="3"/>
        <v>96440.2644</v>
      </c>
      <c r="J20" s="1"/>
      <c r="K20" s="6"/>
    </row>
    <row r="21" spans="1:11" ht="14.25">
      <c r="A21" s="62" t="s">
        <v>156</v>
      </c>
      <c r="B21" s="16">
        <v>91750</v>
      </c>
      <c r="C21" s="16">
        <v>1000</v>
      </c>
      <c r="D21" s="17">
        <v>6700</v>
      </c>
      <c r="E21" s="42">
        <f t="shared" si="2"/>
        <v>10388.58</v>
      </c>
      <c r="F21" s="42">
        <f t="shared" si="0"/>
        <v>1888.7716</v>
      </c>
      <c r="G21" s="16">
        <v>3000</v>
      </c>
      <c r="H21" s="16">
        <f t="shared" si="1"/>
        <v>92.7</v>
      </c>
      <c r="I21" s="16">
        <f t="shared" si="3"/>
        <v>99420.051599999992</v>
      </c>
      <c r="J21" s="1"/>
      <c r="K21" s="6"/>
    </row>
    <row r="22" spans="1:11" s="7" customFormat="1" ht="14.25">
      <c r="A22" s="62" t="s">
        <v>130</v>
      </c>
      <c r="B22" s="17">
        <v>86900</v>
      </c>
      <c r="C22" s="16">
        <v>1000</v>
      </c>
      <c r="D22" s="17">
        <v>5850</v>
      </c>
      <c r="E22" s="42">
        <f t="shared" si="2"/>
        <v>9894.18</v>
      </c>
      <c r="F22" s="42">
        <f t="shared" si="0"/>
        <v>1798.8835999999999</v>
      </c>
      <c r="G22" s="16">
        <v>3000</v>
      </c>
      <c r="H22" s="16">
        <f t="shared" si="1"/>
        <v>92.7</v>
      </c>
      <c r="I22" s="16">
        <f t="shared" si="3"/>
        <v>94835.763599999991</v>
      </c>
    </row>
    <row r="23" spans="1:11" ht="14.25">
      <c r="A23" s="62" t="s">
        <v>95</v>
      </c>
      <c r="B23" s="16">
        <v>87450</v>
      </c>
      <c r="C23" s="16">
        <v>1000</v>
      </c>
      <c r="D23" s="16">
        <v>5950</v>
      </c>
      <c r="E23" s="42">
        <f t="shared" si="2"/>
        <v>9949.7999999999993</v>
      </c>
      <c r="F23" s="42">
        <f t="shared" si="0"/>
        <v>1808.9960000000001</v>
      </c>
      <c r="G23" s="16">
        <v>3000</v>
      </c>
      <c r="H23" s="16">
        <f t="shared" si="1"/>
        <v>92.7</v>
      </c>
      <c r="I23" s="16">
        <f t="shared" si="3"/>
        <v>95351.495999999999</v>
      </c>
      <c r="J23" s="1"/>
      <c r="K23" s="1"/>
    </row>
    <row r="24" spans="1:11" ht="14.25">
      <c r="A24" s="62" t="s">
        <v>157</v>
      </c>
      <c r="B24" s="16">
        <v>93200</v>
      </c>
      <c r="C24" s="16">
        <v>1000</v>
      </c>
      <c r="D24" s="17">
        <v>6750</v>
      </c>
      <c r="E24" s="42">
        <f t="shared" si="2"/>
        <v>10561.62</v>
      </c>
      <c r="F24" s="42">
        <f t="shared" si="0"/>
        <v>1920.2323999999999</v>
      </c>
      <c r="G24" s="16">
        <v>3000</v>
      </c>
      <c r="H24" s="16">
        <f t="shared" si="1"/>
        <v>92.7</v>
      </c>
      <c r="I24" s="16">
        <f t="shared" si="3"/>
        <v>101024.55239999999</v>
      </c>
      <c r="J24" s="1"/>
      <c r="K24" s="1"/>
    </row>
    <row r="25" spans="1:11" ht="14.25">
      <c r="A25" s="62" t="s">
        <v>183</v>
      </c>
      <c r="B25" s="16">
        <v>90250</v>
      </c>
      <c r="C25" s="16">
        <v>1000</v>
      </c>
      <c r="D25" s="17">
        <v>6700</v>
      </c>
      <c r="E25" s="42">
        <f t="shared" si="2"/>
        <v>10203.18</v>
      </c>
      <c r="F25" s="42">
        <f t="shared" si="0"/>
        <v>1855.0636</v>
      </c>
      <c r="G25" s="16">
        <v>3000</v>
      </c>
      <c r="H25" s="16">
        <f t="shared" si="1"/>
        <v>92.7</v>
      </c>
      <c r="I25" s="16">
        <f t="shared" si="3"/>
        <v>97700.943599999984</v>
      </c>
      <c r="J25" s="1"/>
      <c r="K25" s="1"/>
    </row>
    <row r="26" spans="1:11" ht="14.25">
      <c r="A26" s="62" t="s">
        <v>205</v>
      </c>
      <c r="B26" s="16">
        <v>82950</v>
      </c>
      <c r="C26" s="16">
        <v>0</v>
      </c>
      <c r="D26" s="16">
        <v>1850</v>
      </c>
      <c r="E26" s="42">
        <f t="shared" si="2"/>
        <v>10023.960000000001</v>
      </c>
      <c r="F26" s="42">
        <f t="shared" si="0"/>
        <v>1822.4792000000002</v>
      </c>
      <c r="G26" s="16">
        <v>3000</v>
      </c>
      <c r="H26" s="16">
        <f t="shared" si="1"/>
        <v>92.7</v>
      </c>
      <c r="I26" s="16">
        <f t="shared" si="3"/>
        <v>96039.139200000005</v>
      </c>
      <c r="J26" s="1"/>
      <c r="K26" s="1"/>
    </row>
    <row r="27" spans="1:11" ht="18" customHeight="1">
      <c r="A27" s="62" t="s">
        <v>11</v>
      </c>
      <c r="B27" s="16">
        <v>81950</v>
      </c>
      <c r="C27" s="16">
        <v>0</v>
      </c>
      <c r="D27" s="16">
        <v>1850</v>
      </c>
      <c r="E27" s="42">
        <f t="shared" si="2"/>
        <v>9900.36</v>
      </c>
      <c r="F27" s="42">
        <f t="shared" si="0"/>
        <v>1800.0072</v>
      </c>
      <c r="G27" s="16">
        <v>3000</v>
      </c>
      <c r="H27" s="16">
        <f t="shared" si="1"/>
        <v>92.7</v>
      </c>
      <c r="I27" s="16">
        <f t="shared" si="3"/>
        <v>94893.067200000005</v>
      </c>
      <c r="J27" s="1"/>
      <c r="K27" s="1"/>
    </row>
    <row r="28" spans="1:11" ht="18" customHeight="1">
      <c r="A28" s="38" t="s">
        <v>12</v>
      </c>
      <c r="B28" s="16"/>
      <c r="C28" s="16"/>
      <c r="D28" s="16"/>
      <c r="E28" s="16"/>
      <c r="F28" s="16"/>
      <c r="G28" s="16"/>
      <c r="H28" s="16"/>
      <c r="I28" s="16"/>
      <c r="J28" s="1"/>
      <c r="K28" s="1"/>
    </row>
    <row r="29" spans="1:11" ht="14.25">
      <c r="A29" s="15" t="s">
        <v>29</v>
      </c>
      <c r="B29" s="16">
        <v>89800</v>
      </c>
      <c r="C29" s="16">
        <v>1000</v>
      </c>
      <c r="D29" s="16">
        <v>5800</v>
      </c>
      <c r="E29" s="42">
        <f t="shared" ref="E29:E39" si="4">+(B29-C29-D29)*0.1236</f>
        <v>10258.799999999999</v>
      </c>
      <c r="F29" s="42">
        <f t="shared" ref="F29:F39" si="5">+(B29-C29-D29+E29)*0.02</f>
        <v>1865.1760000000002</v>
      </c>
      <c r="G29" s="16">
        <v>3000</v>
      </c>
      <c r="H29" s="16">
        <f t="shared" ref="H29:H39" si="6">+G29*0.0309</f>
        <v>92.7</v>
      </c>
      <c r="I29" s="16">
        <f t="shared" ref="I29:I39" si="7">+B29-C29-D29+E29+F29+G29+H29</f>
        <v>98216.676000000007</v>
      </c>
      <c r="J29" s="1"/>
      <c r="K29" s="1"/>
    </row>
    <row r="30" spans="1:11" ht="14.25">
      <c r="A30" s="15" t="s">
        <v>47</v>
      </c>
      <c r="B30" s="16">
        <v>89600</v>
      </c>
      <c r="C30" s="16">
        <v>1000</v>
      </c>
      <c r="D30" s="16">
        <v>6600</v>
      </c>
      <c r="E30" s="42">
        <f t="shared" si="4"/>
        <v>10135.200000000001</v>
      </c>
      <c r="F30" s="42">
        <f t="shared" si="5"/>
        <v>1842.704</v>
      </c>
      <c r="G30" s="16">
        <v>3000</v>
      </c>
      <c r="H30" s="16">
        <f t="shared" si="6"/>
        <v>92.7</v>
      </c>
      <c r="I30" s="16">
        <f t="shared" si="7"/>
        <v>97070.603999999992</v>
      </c>
      <c r="J30" s="1"/>
      <c r="K30" s="1"/>
    </row>
    <row r="31" spans="1:11" ht="14.25">
      <c r="A31" s="15" t="s">
        <v>46</v>
      </c>
      <c r="B31" s="16">
        <v>88250</v>
      </c>
      <c r="C31" s="16">
        <v>1000</v>
      </c>
      <c r="D31" s="16">
        <v>5700</v>
      </c>
      <c r="E31" s="42">
        <f t="shared" si="4"/>
        <v>10079.58</v>
      </c>
      <c r="F31" s="42">
        <f t="shared" si="5"/>
        <v>1832.5916</v>
      </c>
      <c r="G31" s="16">
        <v>3000</v>
      </c>
      <c r="H31" s="16">
        <f t="shared" si="6"/>
        <v>92.7</v>
      </c>
      <c r="I31" s="16">
        <f t="shared" si="7"/>
        <v>96554.871599999999</v>
      </c>
      <c r="J31" s="1"/>
      <c r="K31" s="1"/>
    </row>
    <row r="32" spans="1:11" ht="14.25">
      <c r="A32" s="15" t="s">
        <v>179</v>
      </c>
      <c r="B32" s="16">
        <v>90350</v>
      </c>
      <c r="C32" s="16">
        <v>1000</v>
      </c>
      <c r="D32" s="16">
        <v>5800</v>
      </c>
      <c r="E32" s="42">
        <f t="shared" si="4"/>
        <v>10326.780000000001</v>
      </c>
      <c r="F32" s="42">
        <f t="shared" si="5"/>
        <v>1877.5355999999999</v>
      </c>
      <c r="G32" s="16">
        <v>3000</v>
      </c>
      <c r="H32" s="16">
        <f t="shared" si="6"/>
        <v>92.7</v>
      </c>
      <c r="I32" s="16">
        <f t="shared" si="7"/>
        <v>98847.015599999999</v>
      </c>
      <c r="J32" s="1"/>
      <c r="K32" s="1"/>
    </row>
    <row r="33" spans="1:11" ht="14.25">
      <c r="A33" s="15" t="s">
        <v>32</v>
      </c>
      <c r="B33" s="16">
        <v>94150</v>
      </c>
      <c r="C33" s="16">
        <v>1000</v>
      </c>
      <c r="D33" s="16">
        <v>6650</v>
      </c>
      <c r="E33" s="42">
        <f t="shared" si="4"/>
        <v>10691.4</v>
      </c>
      <c r="F33" s="42">
        <f t="shared" si="5"/>
        <v>1943.828</v>
      </c>
      <c r="G33" s="16">
        <v>3000</v>
      </c>
      <c r="H33" s="16">
        <f t="shared" si="6"/>
        <v>92.7</v>
      </c>
      <c r="I33" s="16">
        <f t="shared" si="7"/>
        <v>102227.92799999999</v>
      </c>
      <c r="J33" s="1"/>
      <c r="K33" s="1"/>
    </row>
    <row r="34" spans="1:11" ht="14.25">
      <c r="A34" s="15" t="s">
        <v>98</v>
      </c>
      <c r="B34" s="16">
        <v>90550</v>
      </c>
      <c r="C34" s="16">
        <v>1000</v>
      </c>
      <c r="D34" s="16">
        <v>6000</v>
      </c>
      <c r="E34" s="42">
        <f t="shared" si="4"/>
        <v>10326.780000000001</v>
      </c>
      <c r="F34" s="42">
        <f t="shared" si="5"/>
        <v>1877.5355999999999</v>
      </c>
      <c r="G34" s="16">
        <v>3000</v>
      </c>
      <c r="H34" s="16">
        <f t="shared" si="6"/>
        <v>92.7</v>
      </c>
      <c r="I34" s="16">
        <f t="shared" si="7"/>
        <v>98847.015599999999</v>
      </c>
      <c r="J34" s="1"/>
      <c r="K34" s="1"/>
    </row>
    <row r="35" spans="1:11" ht="14.25">
      <c r="A35" s="15" t="s">
        <v>48</v>
      </c>
      <c r="B35" s="16">
        <v>88150</v>
      </c>
      <c r="C35" s="16">
        <v>1000</v>
      </c>
      <c r="D35" s="16">
        <v>6050</v>
      </c>
      <c r="E35" s="42">
        <f t="shared" si="4"/>
        <v>10023.960000000001</v>
      </c>
      <c r="F35" s="42">
        <f t="shared" si="5"/>
        <v>1822.4792000000002</v>
      </c>
      <c r="G35" s="16">
        <v>3000</v>
      </c>
      <c r="H35" s="16">
        <f t="shared" si="6"/>
        <v>92.7</v>
      </c>
      <c r="I35" s="16">
        <f t="shared" si="7"/>
        <v>96039.139200000005</v>
      </c>
      <c r="J35" s="1"/>
      <c r="K35" s="1"/>
    </row>
    <row r="36" spans="1:11" ht="14.25">
      <c r="A36" s="15" t="s">
        <v>180</v>
      </c>
      <c r="B36" s="16">
        <v>90150</v>
      </c>
      <c r="C36" s="16">
        <v>1000</v>
      </c>
      <c r="D36" s="16">
        <v>6100</v>
      </c>
      <c r="E36" s="42">
        <f t="shared" si="4"/>
        <v>10264.98</v>
      </c>
      <c r="F36" s="42">
        <f t="shared" si="5"/>
        <v>1866.2996000000001</v>
      </c>
      <c r="G36" s="16">
        <v>3000</v>
      </c>
      <c r="H36" s="16">
        <f t="shared" si="6"/>
        <v>92.7</v>
      </c>
      <c r="I36" s="16">
        <f t="shared" si="7"/>
        <v>98273.979599999991</v>
      </c>
      <c r="J36" s="1"/>
      <c r="K36" s="1"/>
    </row>
    <row r="37" spans="1:11" ht="14.25">
      <c r="A37" s="15" t="s">
        <v>33</v>
      </c>
      <c r="B37" s="16">
        <v>83250</v>
      </c>
      <c r="C37" s="85">
        <v>0</v>
      </c>
      <c r="D37" s="85">
        <v>0</v>
      </c>
      <c r="E37" s="42">
        <f t="shared" si="4"/>
        <v>10289.700000000001</v>
      </c>
      <c r="F37" s="42">
        <f t="shared" si="5"/>
        <v>1870.7939999999999</v>
      </c>
      <c r="G37" s="16">
        <v>3000</v>
      </c>
      <c r="H37" s="16">
        <f t="shared" si="6"/>
        <v>92.7</v>
      </c>
      <c r="I37" s="16">
        <f t="shared" si="7"/>
        <v>98503.193999999989</v>
      </c>
      <c r="J37" s="1"/>
      <c r="K37" s="1"/>
    </row>
    <row r="38" spans="1:11" ht="14.25">
      <c r="A38" s="15" t="s">
        <v>45</v>
      </c>
      <c r="B38" s="16">
        <v>79250</v>
      </c>
      <c r="C38" s="85">
        <v>0</v>
      </c>
      <c r="D38" s="85">
        <v>0</v>
      </c>
      <c r="E38" s="42">
        <f t="shared" si="4"/>
        <v>9795.2999999999993</v>
      </c>
      <c r="F38" s="42">
        <f t="shared" si="5"/>
        <v>1780.9060000000002</v>
      </c>
      <c r="G38" s="16">
        <v>3000</v>
      </c>
      <c r="H38" s="16">
        <f t="shared" si="6"/>
        <v>92.7</v>
      </c>
      <c r="I38" s="16">
        <f t="shared" si="7"/>
        <v>93918.906000000003</v>
      </c>
      <c r="J38" s="1"/>
      <c r="K38" s="1"/>
    </row>
    <row r="39" spans="1:11" ht="14.25">
      <c r="A39" s="15" t="s">
        <v>74</v>
      </c>
      <c r="B39" s="16">
        <v>77250</v>
      </c>
      <c r="C39" s="85">
        <v>0</v>
      </c>
      <c r="D39" s="85">
        <v>0</v>
      </c>
      <c r="E39" s="42">
        <f t="shared" si="4"/>
        <v>9548.1</v>
      </c>
      <c r="F39" s="42">
        <f t="shared" si="5"/>
        <v>1735.9620000000002</v>
      </c>
      <c r="G39" s="16">
        <v>3000</v>
      </c>
      <c r="H39" s="16">
        <f t="shared" si="6"/>
        <v>92.7</v>
      </c>
      <c r="I39" s="16">
        <f t="shared" si="7"/>
        <v>91626.762000000002</v>
      </c>
      <c r="J39" s="1"/>
      <c r="K39" s="1"/>
    </row>
    <row r="40" spans="1:11" ht="18" customHeight="1">
      <c r="A40" s="38" t="s">
        <v>13</v>
      </c>
      <c r="B40" s="16"/>
      <c r="C40" s="16"/>
      <c r="D40" s="16"/>
      <c r="E40" s="16"/>
      <c r="F40" s="16"/>
      <c r="G40" s="16"/>
      <c r="H40" s="16"/>
      <c r="I40" s="16"/>
      <c r="J40" s="1"/>
      <c r="K40" s="1"/>
    </row>
    <row r="41" spans="1:11" ht="14.25">
      <c r="A41" s="62" t="s">
        <v>169</v>
      </c>
      <c r="B41" s="16">
        <v>94600</v>
      </c>
      <c r="C41" s="16">
        <v>1000</v>
      </c>
      <c r="D41" s="16">
        <v>6950</v>
      </c>
      <c r="E41" s="42">
        <f t="shared" ref="E41:E49" si="8">+(B41-C41-D41)*0.1236</f>
        <v>10709.94</v>
      </c>
      <c r="F41" s="42">
        <f t="shared" ref="F41:F49" si="9">+(B41-C41-D41+E41)*0.02</f>
        <v>1947.1988000000001</v>
      </c>
      <c r="G41" s="16">
        <v>3000</v>
      </c>
      <c r="H41" s="16">
        <f t="shared" ref="H41:H49" si="10">+G41*0.0309</f>
        <v>92.7</v>
      </c>
      <c r="I41" s="16">
        <f t="shared" ref="I41:I49" si="11">+B41-C41-D41+E41+F41+G41+H41</f>
        <v>102399.8388</v>
      </c>
      <c r="J41" s="1"/>
      <c r="K41" s="1"/>
    </row>
    <row r="42" spans="1:11" ht="14.25">
      <c r="A42" s="62" t="s">
        <v>201</v>
      </c>
      <c r="B42" s="16">
        <v>92300</v>
      </c>
      <c r="C42" s="16">
        <v>1000</v>
      </c>
      <c r="D42" s="16">
        <v>6400</v>
      </c>
      <c r="E42" s="42">
        <f t="shared" si="8"/>
        <v>10493.64</v>
      </c>
      <c r="F42" s="42">
        <f t="shared" si="9"/>
        <v>1907.8728000000001</v>
      </c>
      <c r="G42" s="16">
        <v>3000</v>
      </c>
      <c r="H42" s="16">
        <f t="shared" si="10"/>
        <v>92.7</v>
      </c>
      <c r="I42" s="16">
        <f t="shared" si="11"/>
        <v>100394.21279999999</v>
      </c>
      <c r="J42" s="1"/>
      <c r="K42" s="1"/>
    </row>
    <row r="43" spans="1:11" ht="14.25">
      <c r="A43" s="15" t="s">
        <v>78</v>
      </c>
      <c r="B43" s="16">
        <v>93000</v>
      </c>
      <c r="C43" s="16">
        <v>1000</v>
      </c>
      <c r="D43" s="16">
        <v>6350</v>
      </c>
      <c r="E43" s="42">
        <f t="shared" si="8"/>
        <v>10586.34</v>
      </c>
      <c r="F43" s="42">
        <f t="shared" si="9"/>
        <v>1924.7267999999999</v>
      </c>
      <c r="G43" s="16">
        <v>3000</v>
      </c>
      <c r="H43" s="16">
        <f t="shared" si="10"/>
        <v>92.7</v>
      </c>
      <c r="I43" s="16">
        <f t="shared" si="11"/>
        <v>101253.7668</v>
      </c>
      <c r="J43" s="1"/>
      <c r="K43" s="1"/>
    </row>
    <row r="44" spans="1:11" ht="14.25">
      <c r="A44" s="15" t="s">
        <v>206</v>
      </c>
      <c r="B44" s="16">
        <v>91100</v>
      </c>
      <c r="C44" s="16">
        <v>1000</v>
      </c>
      <c r="D44" s="16">
        <v>6700</v>
      </c>
      <c r="E44" s="42">
        <f t="shared" si="8"/>
        <v>10308.24</v>
      </c>
      <c r="F44" s="42">
        <f t="shared" si="9"/>
        <v>1874.1648000000002</v>
      </c>
      <c r="G44" s="16">
        <v>3000</v>
      </c>
      <c r="H44" s="16">
        <f t="shared" si="10"/>
        <v>92.7</v>
      </c>
      <c r="I44" s="16">
        <f t="shared" si="11"/>
        <v>98675.104800000001</v>
      </c>
      <c r="J44" s="1"/>
      <c r="K44" s="1"/>
    </row>
    <row r="45" spans="1:11" ht="14.25">
      <c r="A45" s="15" t="s">
        <v>131</v>
      </c>
      <c r="B45" s="16">
        <v>91050</v>
      </c>
      <c r="C45" s="16">
        <v>1000</v>
      </c>
      <c r="D45" s="16">
        <v>6700</v>
      </c>
      <c r="E45" s="42">
        <f t="shared" si="8"/>
        <v>10302.06</v>
      </c>
      <c r="F45" s="42">
        <f t="shared" si="9"/>
        <v>1873.0411999999999</v>
      </c>
      <c r="G45" s="16">
        <v>3000</v>
      </c>
      <c r="H45" s="16">
        <f t="shared" si="10"/>
        <v>92.7</v>
      </c>
      <c r="I45" s="16">
        <f t="shared" si="11"/>
        <v>98617.801200000002</v>
      </c>
      <c r="J45" s="1"/>
      <c r="K45" s="1"/>
    </row>
    <row r="46" spans="1:11" ht="14.25">
      <c r="A46" s="15" t="s">
        <v>132</v>
      </c>
      <c r="B46" s="16">
        <v>90550</v>
      </c>
      <c r="C46" s="16">
        <v>1000</v>
      </c>
      <c r="D46" s="16">
        <v>6750</v>
      </c>
      <c r="E46" s="42">
        <f t="shared" si="8"/>
        <v>10234.08</v>
      </c>
      <c r="F46" s="42">
        <f t="shared" si="9"/>
        <v>1860.6816000000001</v>
      </c>
      <c r="G46" s="16">
        <v>3000</v>
      </c>
      <c r="H46" s="16">
        <f t="shared" si="10"/>
        <v>92.7</v>
      </c>
      <c r="I46" s="16">
        <f t="shared" si="11"/>
        <v>97987.461599999995</v>
      </c>
      <c r="J46" s="1"/>
      <c r="K46" s="1"/>
    </row>
    <row r="47" spans="1:11" ht="14.25">
      <c r="A47" s="15" t="s">
        <v>79</v>
      </c>
      <c r="B47" s="16">
        <v>91900</v>
      </c>
      <c r="C47" s="16">
        <v>1000</v>
      </c>
      <c r="D47" s="16">
        <v>6500</v>
      </c>
      <c r="E47" s="42">
        <f t="shared" si="8"/>
        <v>10431.84</v>
      </c>
      <c r="F47" s="42">
        <f t="shared" si="9"/>
        <v>1896.6368</v>
      </c>
      <c r="G47" s="16">
        <v>3000</v>
      </c>
      <c r="H47" s="16">
        <f t="shared" si="10"/>
        <v>92.7</v>
      </c>
      <c r="I47" s="16">
        <f t="shared" si="11"/>
        <v>99821.176799999987</v>
      </c>
      <c r="J47" s="1"/>
      <c r="K47" s="1"/>
    </row>
    <row r="48" spans="1:11" ht="14.25">
      <c r="A48" s="15" t="s">
        <v>49</v>
      </c>
      <c r="B48" s="16">
        <v>93400</v>
      </c>
      <c r="C48" s="16">
        <v>1000</v>
      </c>
      <c r="D48" s="16">
        <v>3050</v>
      </c>
      <c r="E48" s="42">
        <f t="shared" si="8"/>
        <v>11043.66</v>
      </c>
      <c r="F48" s="42">
        <f t="shared" si="9"/>
        <v>2007.8732000000002</v>
      </c>
      <c r="G48" s="16">
        <v>3000</v>
      </c>
      <c r="H48" s="16">
        <f t="shared" si="10"/>
        <v>92.7</v>
      </c>
      <c r="I48" s="16">
        <f t="shared" si="11"/>
        <v>105494.2332</v>
      </c>
      <c r="J48" s="1"/>
      <c r="K48" s="1"/>
    </row>
    <row r="49" spans="1:11" ht="14.25">
      <c r="A49" s="70" t="s">
        <v>164</v>
      </c>
      <c r="B49" s="16">
        <v>92600</v>
      </c>
      <c r="C49" s="16">
        <v>1000</v>
      </c>
      <c r="D49" s="16">
        <v>6600</v>
      </c>
      <c r="E49" s="42">
        <f t="shared" si="8"/>
        <v>10506</v>
      </c>
      <c r="F49" s="42">
        <f t="shared" si="9"/>
        <v>1910.1200000000001</v>
      </c>
      <c r="G49" s="16">
        <v>3000</v>
      </c>
      <c r="H49" s="16">
        <f t="shared" si="10"/>
        <v>92.7</v>
      </c>
      <c r="I49" s="16">
        <f t="shared" si="11"/>
        <v>100508.81999999999</v>
      </c>
      <c r="J49" s="1"/>
      <c r="K49" s="1"/>
    </row>
    <row r="50" spans="1:11" ht="18" customHeight="1">
      <c r="A50" s="38" t="s">
        <v>14</v>
      </c>
      <c r="B50" s="16"/>
      <c r="C50" s="16"/>
      <c r="D50" s="16"/>
      <c r="E50" s="16"/>
      <c r="F50" s="16"/>
      <c r="G50" s="16"/>
      <c r="H50" s="16"/>
      <c r="I50" s="16"/>
      <c r="J50" s="1"/>
      <c r="K50" s="1"/>
    </row>
    <row r="51" spans="1:11" ht="14.25">
      <c r="A51" s="15" t="s">
        <v>139</v>
      </c>
      <c r="B51" s="16">
        <v>89950</v>
      </c>
      <c r="C51" s="16">
        <v>1000</v>
      </c>
      <c r="D51" s="16">
        <v>7300</v>
      </c>
      <c r="E51" s="42">
        <f t="shared" ref="E51:E58" si="12">+(B51-C51-D51)*0.1236</f>
        <v>10091.94</v>
      </c>
      <c r="F51" s="42">
        <f t="shared" ref="F51:F58" si="13">+(B51-C51-D51+E51)*0.02</f>
        <v>1834.8388</v>
      </c>
      <c r="G51" s="16">
        <v>3000</v>
      </c>
      <c r="H51" s="16">
        <f t="shared" ref="H51:H58" si="14">+G51*0.0309</f>
        <v>92.7</v>
      </c>
      <c r="I51" s="16">
        <f t="shared" ref="I51:I58" si="15">+B51-C51-D51+E51+F51+G51+H51</f>
        <v>96669.478799999997</v>
      </c>
      <c r="J51" s="1"/>
      <c r="K51" s="1"/>
    </row>
    <row r="52" spans="1:11" ht="14.25">
      <c r="A52" s="15" t="s">
        <v>138</v>
      </c>
      <c r="B52" s="16">
        <v>89400</v>
      </c>
      <c r="C52" s="16">
        <v>1000</v>
      </c>
      <c r="D52" s="16">
        <v>7750</v>
      </c>
      <c r="E52" s="42">
        <f t="shared" si="12"/>
        <v>9968.34</v>
      </c>
      <c r="F52" s="42">
        <f t="shared" si="13"/>
        <v>1812.3668</v>
      </c>
      <c r="G52" s="16">
        <v>3000</v>
      </c>
      <c r="H52" s="16">
        <f t="shared" si="14"/>
        <v>92.7</v>
      </c>
      <c r="I52" s="16">
        <f t="shared" si="15"/>
        <v>95523.406799999997</v>
      </c>
      <c r="J52" s="1"/>
      <c r="K52" s="1"/>
    </row>
    <row r="53" spans="1:11" ht="14.25">
      <c r="A53" s="15" t="s">
        <v>115</v>
      </c>
      <c r="B53" s="16">
        <v>89400</v>
      </c>
      <c r="C53" s="16">
        <v>1000</v>
      </c>
      <c r="D53" s="16">
        <v>7750</v>
      </c>
      <c r="E53" s="42">
        <f t="shared" si="12"/>
        <v>9968.34</v>
      </c>
      <c r="F53" s="42">
        <f t="shared" si="13"/>
        <v>1812.3668</v>
      </c>
      <c r="G53" s="16">
        <v>3000</v>
      </c>
      <c r="H53" s="16">
        <f t="shared" si="14"/>
        <v>92.7</v>
      </c>
      <c r="I53" s="16">
        <f t="shared" si="15"/>
        <v>95523.406799999997</v>
      </c>
      <c r="J53" s="1"/>
      <c r="K53" s="1"/>
    </row>
    <row r="54" spans="1:11" ht="14.25">
      <c r="A54" s="15" t="s">
        <v>44</v>
      </c>
      <c r="B54" s="16">
        <v>90250</v>
      </c>
      <c r="C54" s="16">
        <v>1000</v>
      </c>
      <c r="D54" s="16">
        <v>6150</v>
      </c>
      <c r="E54" s="42">
        <f t="shared" si="12"/>
        <v>10271.16</v>
      </c>
      <c r="F54" s="42">
        <f t="shared" si="13"/>
        <v>1867.4232000000002</v>
      </c>
      <c r="G54" s="16">
        <v>3000</v>
      </c>
      <c r="H54" s="16">
        <f t="shared" si="14"/>
        <v>92.7</v>
      </c>
      <c r="I54" s="16">
        <f t="shared" si="15"/>
        <v>98331.283200000005</v>
      </c>
      <c r="J54" s="1"/>
      <c r="K54" s="1"/>
    </row>
    <row r="55" spans="1:11" ht="14.25">
      <c r="A55" s="15" t="s">
        <v>55</v>
      </c>
      <c r="B55" s="16">
        <v>91750</v>
      </c>
      <c r="C55" s="16">
        <v>1000</v>
      </c>
      <c r="D55" s="16">
        <v>6150</v>
      </c>
      <c r="E55" s="42">
        <f t="shared" si="12"/>
        <v>10456.56</v>
      </c>
      <c r="F55" s="42">
        <f t="shared" si="13"/>
        <v>1901.1312</v>
      </c>
      <c r="G55" s="16">
        <v>3000</v>
      </c>
      <c r="H55" s="16">
        <f t="shared" si="14"/>
        <v>92.7</v>
      </c>
      <c r="I55" s="16">
        <f t="shared" si="15"/>
        <v>100050.3912</v>
      </c>
      <c r="J55" s="1"/>
      <c r="K55" s="1"/>
    </row>
    <row r="56" spans="1:11" ht="14.25">
      <c r="A56" s="15" t="s">
        <v>188</v>
      </c>
      <c r="B56" s="16">
        <v>91450</v>
      </c>
      <c r="C56" s="16">
        <v>1000</v>
      </c>
      <c r="D56" s="16">
        <v>6500</v>
      </c>
      <c r="E56" s="42">
        <f t="shared" si="12"/>
        <v>10376.219999999999</v>
      </c>
      <c r="F56" s="42">
        <f t="shared" si="13"/>
        <v>1886.5244</v>
      </c>
      <c r="G56" s="16">
        <v>3000</v>
      </c>
      <c r="H56" s="16">
        <f t="shared" si="14"/>
        <v>92.7</v>
      </c>
      <c r="I56" s="16">
        <f t="shared" si="15"/>
        <v>99305.444399999993</v>
      </c>
      <c r="J56" s="1"/>
      <c r="K56" s="1"/>
    </row>
    <row r="57" spans="1:11" ht="14.25">
      <c r="A57" s="15" t="s">
        <v>184</v>
      </c>
      <c r="B57" s="16">
        <v>90950</v>
      </c>
      <c r="C57" s="16">
        <v>1000</v>
      </c>
      <c r="D57" s="16">
        <v>6500</v>
      </c>
      <c r="E57" s="42">
        <f>+(B57-C57-D57)*0.1236</f>
        <v>10314.42</v>
      </c>
      <c r="F57" s="42">
        <f t="shared" si="13"/>
        <v>1875.2883999999999</v>
      </c>
      <c r="G57" s="16">
        <v>3000</v>
      </c>
      <c r="H57" s="16">
        <f>+G57*0.0309</f>
        <v>92.7</v>
      </c>
      <c r="I57" s="16">
        <f t="shared" si="15"/>
        <v>98732.4084</v>
      </c>
      <c r="J57" s="1"/>
      <c r="K57" s="1"/>
    </row>
    <row r="58" spans="1:11" ht="14.25">
      <c r="A58" s="15" t="s">
        <v>11</v>
      </c>
      <c r="B58" s="16">
        <v>85100</v>
      </c>
      <c r="C58" s="16">
        <v>0</v>
      </c>
      <c r="D58" s="16">
        <v>1900</v>
      </c>
      <c r="E58" s="42">
        <f t="shared" si="12"/>
        <v>10283.52</v>
      </c>
      <c r="F58" s="42">
        <f t="shared" si="13"/>
        <v>1869.6704000000002</v>
      </c>
      <c r="G58" s="16">
        <v>3000</v>
      </c>
      <c r="H58" s="16">
        <f t="shared" si="14"/>
        <v>92.7</v>
      </c>
      <c r="I58" s="16">
        <f t="shared" si="15"/>
        <v>98445.890400000004</v>
      </c>
      <c r="J58" s="1"/>
      <c r="K58" s="1"/>
    </row>
    <row r="59" spans="1:11" ht="18" customHeight="1">
      <c r="A59" s="18" t="s">
        <v>31</v>
      </c>
      <c r="B59" s="19"/>
      <c r="C59" s="19"/>
      <c r="D59" s="19"/>
      <c r="E59" s="19"/>
      <c r="F59" s="19"/>
      <c r="G59" s="19"/>
      <c r="H59" s="19"/>
      <c r="I59" s="19"/>
      <c r="J59" s="19"/>
      <c r="K59" s="1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  <c r="K60" s="3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  <c r="K61" s="5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  <c r="K62" s="5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  <c r="K63" s="5"/>
    </row>
    <row r="64" spans="1:11" ht="16.5" customHeight="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  <c r="K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  <c r="K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  <c r="K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 t="s">
        <v>15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</sheetData>
  <mergeCells count="9">
    <mergeCell ref="G63:I63"/>
    <mergeCell ref="A1:J1"/>
    <mergeCell ref="A2:J2"/>
    <mergeCell ref="A4:J4"/>
    <mergeCell ref="A3:J3"/>
    <mergeCell ref="A7:J7"/>
    <mergeCell ref="H60:I60"/>
    <mergeCell ref="H61:I61"/>
    <mergeCell ref="G62:I62"/>
  </mergeCells>
  <phoneticPr fontId="0" type="noConversion"/>
  <hyperlinks>
    <hyperlink ref="E9" r:id="rId1" display="E.D.@ 14.42%"/>
  </hyperlinks>
  <pageMargins left="0.9" right="0" top="0.14000000000000001" bottom="0" header="0" footer="0"/>
  <pageSetup paperSize="9" scale="73" orientation="portrait" horizontalDpi="3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autoPageBreaks="0" fitToPage="1"/>
  </sheetPr>
  <dimension ref="A1:K78"/>
  <sheetViews>
    <sheetView topLeftCell="A56" zoomScale="115" zoomScaleNormal="115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0.85546875" customWidth="1"/>
    <col min="4" max="4" width="10.28515625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  <col min="11" max="11" width="9.140625" style="63"/>
  </cols>
  <sheetData>
    <row r="1" spans="1:11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1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1" ht="18" customHeight="1">
      <c r="A5" s="11" t="s">
        <v>110</v>
      </c>
      <c r="B5" s="13"/>
      <c r="C5" s="13"/>
      <c r="D5" s="13"/>
      <c r="E5" s="13"/>
      <c r="F5" s="13"/>
      <c r="G5" s="13"/>
      <c r="H5" s="13"/>
      <c r="I5" s="53"/>
      <c r="J5" s="46"/>
    </row>
    <row r="6" spans="1:11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  <c r="K6" s="64"/>
    </row>
    <row r="7" spans="1:11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1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1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1" ht="14.25">
      <c r="A10" s="62" t="s">
        <v>197</v>
      </c>
      <c r="B10" s="17">
        <v>88050</v>
      </c>
      <c r="C10" s="16">
        <v>1000</v>
      </c>
      <c r="D10" s="16">
        <v>5950</v>
      </c>
      <c r="E10" s="42">
        <f>+(B10-C10-D10)*0.1236</f>
        <v>10023.960000000001</v>
      </c>
      <c r="F10" s="42">
        <f>+(B10-C10-D10+E10)*0.02</f>
        <v>1822.4792000000002</v>
      </c>
      <c r="G10" s="16">
        <f>+B10-C10-D10+E10+F10</f>
        <v>92946.439200000008</v>
      </c>
      <c r="H10" s="19"/>
      <c r="I10" s="49" t="s">
        <v>53</v>
      </c>
      <c r="J10" s="50"/>
    </row>
    <row r="11" spans="1:11" ht="14.25">
      <c r="A11" s="62" t="s">
        <v>43</v>
      </c>
      <c r="B11" s="17">
        <v>89550</v>
      </c>
      <c r="C11" s="16">
        <v>1000</v>
      </c>
      <c r="D11" s="17">
        <v>5950</v>
      </c>
      <c r="E11" s="42">
        <f t="shared" ref="E11:E27" si="0">+(B11-C11-D11)*0.1236</f>
        <v>10209.36</v>
      </c>
      <c r="F11" s="42">
        <f t="shared" ref="F11:F27" si="1">+(B11-C11-D11+E11)*0.02</f>
        <v>1856.1872000000001</v>
      </c>
      <c r="G11" s="16">
        <f t="shared" ref="G11:G58" si="2">+B11-C11-D11+E11+F11</f>
        <v>94665.547200000001</v>
      </c>
      <c r="H11" s="19"/>
      <c r="I11" s="29"/>
      <c r="J11" s="29"/>
    </row>
    <row r="12" spans="1:11" ht="14.25">
      <c r="A12" s="62" t="s">
        <v>198</v>
      </c>
      <c r="B12" s="17">
        <v>87550</v>
      </c>
      <c r="C12" s="16">
        <v>1000</v>
      </c>
      <c r="D12" s="17">
        <v>5950</v>
      </c>
      <c r="E12" s="42">
        <f t="shared" si="0"/>
        <v>9962.16</v>
      </c>
      <c r="F12" s="42">
        <f t="shared" si="1"/>
        <v>1811.2432000000001</v>
      </c>
      <c r="G12" s="16">
        <f t="shared" si="2"/>
        <v>92373.403200000001</v>
      </c>
      <c r="H12" s="19"/>
      <c r="I12" s="29"/>
      <c r="J12" s="29"/>
    </row>
    <row r="13" spans="1:11" ht="14.25">
      <c r="A13" s="62" t="s">
        <v>207</v>
      </c>
      <c r="B13" s="17">
        <v>87000</v>
      </c>
      <c r="C13" s="16">
        <v>1000</v>
      </c>
      <c r="D13" s="16">
        <v>6000</v>
      </c>
      <c r="E13" s="42">
        <f t="shared" si="0"/>
        <v>9888</v>
      </c>
      <c r="F13" s="42">
        <f t="shared" si="1"/>
        <v>1797.76</v>
      </c>
      <c r="G13" s="16">
        <f t="shared" si="2"/>
        <v>91685.759999999995</v>
      </c>
      <c r="H13" s="66" t="s">
        <v>20</v>
      </c>
      <c r="I13" s="32" t="s">
        <v>21</v>
      </c>
      <c r="J13" s="9" t="s">
        <v>101</v>
      </c>
      <c r="K13" s="3"/>
    </row>
    <row r="14" spans="1:11" ht="14.25">
      <c r="A14" s="62" t="s">
        <v>97</v>
      </c>
      <c r="B14" s="17">
        <v>88500</v>
      </c>
      <c r="C14" s="16">
        <v>1000</v>
      </c>
      <c r="D14" s="16">
        <v>6000</v>
      </c>
      <c r="E14" s="42">
        <f t="shared" si="0"/>
        <v>10073.4</v>
      </c>
      <c r="F14" s="42">
        <f t="shared" si="1"/>
        <v>1831.4679999999998</v>
      </c>
      <c r="G14" s="16">
        <f t="shared" si="2"/>
        <v>93404.867999999988</v>
      </c>
      <c r="H14" s="33" t="s">
        <v>22</v>
      </c>
      <c r="I14" s="32" t="s">
        <v>23</v>
      </c>
      <c r="J14" s="61">
        <v>3.09E-2</v>
      </c>
      <c r="K14" s="3"/>
    </row>
    <row r="15" spans="1:11" ht="14.25">
      <c r="A15" s="62" t="s">
        <v>96</v>
      </c>
      <c r="B15" s="17">
        <v>87500</v>
      </c>
      <c r="C15" s="16">
        <v>1000</v>
      </c>
      <c r="D15" s="16">
        <v>6000</v>
      </c>
      <c r="E15" s="42">
        <f t="shared" si="0"/>
        <v>9949.7999999999993</v>
      </c>
      <c r="F15" s="42">
        <f t="shared" si="1"/>
        <v>1808.9960000000001</v>
      </c>
      <c r="G15" s="16">
        <f t="shared" si="2"/>
        <v>92258.796000000002</v>
      </c>
      <c r="H15" s="33"/>
      <c r="I15" s="33"/>
      <c r="J15" s="32"/>
      <c r="K15" s="3"/>
    </row>
    <row r="16" spans="1:11" ht="14.25">
      <c r="A16" s="62" t="s">
        <v>42</v>
      </c>
      <c r="B16" s="16">
        <v>90200</v>
      </c>
      <c r="C16" s="16">
        <v>1000</v>
      </c>
      <c r="D16" s="16">
        <v>6150</v>
      </c>
      <c r="E16" s="42">
        <f t="shared" si="0"/>
        <v>10264.98</v>
      </c>
      <c r="F16" s="42">
        <f t="shared" si="1"/>
        <v>1866.2996000000001</v>
      </c>
      <c r="G16" s="16">
        <f t="shared" si="2"/>
        <v>95181.279599999994</v>
      </c>
      <c r="H16" s="33"/>
      <c r="I16" s="33"/>
      <c r="J16" s="32"/>
      <c r="K16" s="3"/>
    </row>
    <row r="17" spans="1:11" ht="14.25">
      <c r="A17" s="62" t="s">
        <v>30</v>
      </c>
      <c r="B17" s="16">
        <v>88950</v>
      </c>
      <c r="C17" s="16">
        <v>1000</v>
      </c>
      <c r="D17" s="16">
        <v>6050</v>
      </c>
      <c r="E17" s="42">
        <f t="shared" si="0"/>
        <v>10122.84</v>
      </c>
      <c r="F17" s="42">
        <f t="shared" si="1"/>
        <v>1840.4567999999999</v>
      </c>
      <c r="G17" s="16">
        <f t="shared" si="2"/>
        <v>93863.296799999996</v>
      </c>
      <c r="H17" s="33" t="s">
        <v>25</v>
      </c>
      <c r="I17" s="56">
        <v>2913</v>
      </c>
      <c r="J17" s="16">
        <f>+I17*0.0309</f>
        <v>90.011700000000005</v>
      </c>
      <c r="K17" s="65"/>
    </row>
    <row r="18" spans="1:11" ht="14.25">
      <c r="A18" s="62" t="s">
        <v>161</v>
      </c>
      <c r="B18" s="16">
        <v>89850</v>
      </c>
      <c r="C18" s="16">
        <v>1000</v>
      </c>
      <c r="D18" s="16">
        <v>5850</v>
      </c>
      <c r="E18" s="42">
        <f t="shared" si="0"/>
        <v>10258.799999999999</v>
      </c>
      <c r="F18" s="42">
        <f t="shared" si="1"/>
        <v>1865.1760000000002</v>
      </c>
      <c r="G18" s="16">
        <f t="shared" si="2"/>
        <v>95123.97600000001</v>
      </c>
      <c r="H18" s="33"/>
      <c r="I18" s="56"/>
      <c r="J18" s="47"/>
      <c r="K18" s="65"/>
    </row>
    <row r="19" spans="1:11" ht="14.25">
      <c r="A19" s="62" t="s">
        <v>208</v>
      </c>
      <c r="B19" s="16">
        <v>86550</v>
      </c>
      <c r="C19" s="16">
        <v>1000</v>
      </c>
      <c r="D19" s="16">
        <v>5850</v>
      </c>
      <c r="E19" s="42">
        <f t="shared" si="0"/>
        <v>9850.92</v>
      </c>
      <c r="F19" s="42">
        <f t="shared" si="1"/>
        <v>1791.0183999999999</v>
      </c>
      <c r="G19" s="16">
        <f t="shared" si="2"/>
        <v>91341.938399999999</v>
      </c>
      <c r="H19" s="33" t="s">
        <v>36</v>
      </c>
      <c r="I19" s="56">
        <v>3098</v>
      </c>
      <c r="J19" s="16">
        <f>+I19*0.0309</f>
        <v>95.728200000000001</v>
      </c>
      <c r="K19" s="65"/>
    </row>
    <row r="20" spans="1:11" ht="14.25">
      <c r="A20" s="62" t="s">
        <v>155</v>
      </c>
      <c r="B20" s="16">
        <v>88850</v>
      </c>
      <c r="C20" s="16">
        <v>1000</v>
      </c>
      <c r="D20" s="16">
        <v>6400</v>
      </c>
      <c r="E20" s="42">
        <f t="shared" si="0"/>
        <v>10067.219999999999</v>
      </c>
      <c r="F20" s="42">
        <f t="shared" si="1"/>
        <v>1830.3444</v>
      </c>
      <c r="G20" s="16">
        <f t="shared" si="2"/>
        <v>93347.564400000003</v>
      </c>
      <c r="H20" s="33" t="s">
        <v>70</v>
      </c>
      <c r="I20" s="56">
        <v>3491</v>
      </c>
      <c r="J20" s="16">
        <f>+I20*0.0309</f>
        <v>107.8719</v>
      </c>
      <c r="K20" s="65"/>
    </row>
    <row r="21" spans="1:11" ht="14.25">
      <c r="A21" s="62" t="s">
        <v>156</v>
      </c>
      <c r="B21" s="16">
        <v>91750</v>
      </c>
      <c r="C21" s="16">
        <v>1000</v>
      </c>
      <c r="D21" s="17">
        <v>6700</v>
      </c>
      <c r="E21" s="42">
        <f t="shared" si="0"/>
        <v>10388.58</v>
      </c>
      <c r="F21" s="42">
        <f t="shared" si="1"/>
        <v>1888.7716</v>
      </c>
      <c r="G21" s="16">
        <f t="shared" si="2"/>
        <v>96327.351599999995</v>
      </c>
      <c r="H21" s="33"/>
      <c r="I21" s="56"/>
      <c r="J21" s="16"/>
      <c r="K21" s="65"/>
    </row>
    <row r="22" spans="1:11" ht="14.25">
      <c r="A22" s="62" t="s">
        <v>130</v>
      </c>
      <c r="B22" s="17">
        <v>86900</v>
      </c>
      <c r="C22" s="16">
        <v>1000</v>
      </c>
      <c r="D22" s="17">
        <v>5850</v>
      </c>
      <c r="E22" s="42">
        <f t="shared" si="0"/>
        <v>9894.18</v>
      </c>
      <c r="F22" s="42">
        <f t="shared" si="1"/>
        <v>1798.8835999999999</v>
      </c>
      <c r="G22" s="16">
        <f t="shared" si="2"/>
        <v>91743.063599999994</v>
      </c>
      <c r="H22" s="33" t="s">
        <v>69</v>
      </c>
      <c r="I22" s="56">
        <v>3153</v>
      </c>
      <c r="J22" s="16">
        <f>+I22*0.0309</f>
        <v>97.427700000000002</v>
      </c>
      <c r="K22" s="65"/>
    </row>
    <row r="23" spans="1:11" ht="14.25">
      <c r="A23" s="62" t="s">
        <v>95</v>
      </c>
      <c r="B23" s="16">
        <v>87450</v>
      </c>
      <c r="C23" s="16">
        <v>1000</v>
      </c>
      <c r="D23" s="16">
        <v>5950</v>
      </c>
      <c r="E23" s="42">
        <f t="shared" si="0"/>
        <v>9949.7999999999993</v>
      </c>
      <c r="F23" s="42">
        <f t="shared" si="1"/>
        <v>1808.9960000000001</v>
      </c>
      <c r="G23" s="16">
        <f t="shared" si="2"/>
        <v>92258.796000000002</v>
      </c>
      <c r="H23" s="33" t="s">
        <v>26</v>
      </c>
      <c r="I23" s="56">
        <v>2802</v>
      </c>
      <c r="J23" s="16">
        <f>+I23*0.0309</f>
        <v>86.581800000000001</v>
      </c>
      <c r="K23" s="65"/>
    </row>
    <row r="24" spans="1:11" ht="14.25">
      <c r="A24" s="62" t="s">
        <v>157</v>
      </c>
      <c r="B24" s="16">
        <v>93200</v>
      </c>
      <c r="C24" s="16">
        <v>1000</v>
      </c>
      <c r="D24" s="17">
        <v>6750</v>
      </c>
      <c r="E24" s="42">
        <f t="shared" si="0"/>
        <v>10561.62</v>
      </c>
      <c r="F24" s="42">
        <f t="shared" si="1"/>
        <v>1920.2323999999999</v>
      </c>
      <c r="G24" s="16">
        <f t="shared" si="2"/>
        <v>97931.852399999989</v>
      </c>
      <c r="H24" s="33" t="s">
        <v>67</v>
      </c>
      <c r="I24" s="56">
        <v>3001</v>
      </c>
      <c r="J24" s="16">
        <f>+I24*0.0309</f>
        <v>92.730900000000005</v>
      </c>
      <c r="K24" s="65"/>
    </row>
    <row r="25" spans="1:11" ht="14.25">
      <c r="A25" s="62" t="s">
        <v>183</v>
      </c>
      <c r="B25" s="16">
        <v>90250</v>
      </c>
      <c r="C25" s="16">
        <v>1000</v>
      </c>
      <c r="D25" s="17">
        <v>6700</v>
      </c>
      <c r="E25" s="42">
        <f t="shared" si="0"/>
        <v>10203.18</v>
      </c>
      <c r="F25" s="42">
        <f t="shared" si="1"/>
        <v>1855.0636</v>
      </c>
      <c r="G25" s="16">
        <f t="shared" si="2"/>
        <v>94608.243599999987</v>
      </c>
      <c r="H25" s="33" t="s">
        <v>211</v>
      </c>
      <c r="I25" s="56">
        <v>3099</v>
      </c>
      <c r="J25" s="16">
        <f>+I25*0.0309</f>
        <v>95.759100000000004</v>
      </c>
      <c r="K25" s="65"/>
    </row>
    <row r="26" spans="1:11" ht="13.5" customHeight="1">
      <c r="A26" s="62" t="s">
        <v>205</v>
      </c>
      <c r="B26" s="16">
        <v>82950</v>
      </c>
      <c r="C26" s="85">
        <v>0</v>
      </c>
      <c r="D26" s="16">
        <v>1850</v>
      </c>
      <c r="E26" s="42">
        <f t="shared" si="0"/>
        <v>10023.960000000001</v>
      </c>
      <c r="F26" s="42">
        <f t="shared" si="1"/>
        <v>1822.4792000000002</v>
      </c>
      <c r="G26" s="16">
        <f t="shared" si="2"/>
        <v>92946.439200000008</v>
      </c>
      <c r="H26" s="33" t="s">
        <v>68</v>
      </c>
      <c r="I26" s="56">
        <v>3419</v>
      </c>
      <c r="J26" s="16">
        <f t="shared" ref="J26:J34" si="3">+I26*0.0309</f>
        <v>105.64709999999999</v>
      </c>
      <c r="K26" s="65"/>
    </row>
    <row r="27" spans="1:11" ht="14.25">
      <c r="A27" s="62" t="s">
        <v>11</v>
      </c>
      <c r="B27" s="16">
        <v>81950</v>
      </c>
      <c r="C27" s="85">
        <v>0</v>
      </c>
      <c r="D27" s="16">
        <v>1850</v>
      </c>
      <c r="E27" s="42">
        <f t="shared" si="0"/>
        <v>9900.36</v>
      </c>
      <c r="F27" s="42">
        <f t="shared" si="1"/>
        <v>1800.0072</v>
      </c>
      <c r="G27" s="16">
        <f t="shared" si="2"/>
        <v>91800.367200000008</v>
      </c>
      <c r="H27" s="33" t="s">
        <v>66</v>
      </c>
      <c r="I27" s="56">
        <v>3000</v>
      </c>
      <c r="J27" s="16">
        <f t="shared" si="3"/>
        <v>92.7</v>
      </c>
      <c r="K27" s="65"/>
    </row>
    <row r="28" spans="1:11" ht="15">
      <c r="A28" s="38" t="s">
        <v>12</v>
      </c>
      <c r="B28" s="16"/>
      <c r="C28" s="16"/>
      <c r="D28" s="16"/>
      <c r="E28" s="9"/>
      <c r="F28" s="9"/>
      <c r="G28" s="9"/>
      <c r="H28" s="33" t="s">
        <v>37</v>
      </c>
      <c r="I28" s="56">
        <v>3168</v>
      </c>
      <c r="J28" s="16">
        <f t="shared" si="3"/>
        <v>97.891199999999998</v>
      </c>
      <c r="K28" s="65"/>
    </row>
    <row r="29" spans="1:11" ht="18" customHeight="1">
      <c r="A29" s="15" t="s">
        <v>29</v>
      </c>
      <c r="B29" s="16">
        <v>89800</v>
      </c>
      <c r="C29" s="16">
        <v>1000</v>
      </c>
      <c r="D29" s="16">
        <v>5800</v>
      </c>
      <c r="E29" s="42">
        <f t="shared" ref="E29:E39" si="4">+(B29-C29-D29)*0.1236</f>
        <v>10258.799999999999</v>
      </c>
      <c r="F29" s="42">
        <f t="shared" ref="F29:F39" si="5">+(B29-C29-D29+E29)*0.02</f>
        <v>1865.1760000000002</v>
      </c>
      <c r="G29" s="16">
        <f t="shared" si="2"/>
        <v>95123.97600000001</v>
      </c>
      <c r="H29" s="33" t="s">
        <v>27</v>
      </c>
      <c r="I29" s="56">
        <v>3097</v>
      </c>
      <c r="J29" s="16">
        <f t="shared" si="3"/>
        <v>95.697299999999998</v>
      </c>
      <c r="K29" s="65"/>
    </row>
    <row r="30" spans="1:11" ht="14.25">
      <c r="A30" s="15" t="s">
        <v>47</v>
      </c>
      <c r="B30" s="16">
        <v>89600</v>
      </c>
      <c r="C30" s="16">
        <v>1000</v>
      </c>
      <c r="D30" s="16">
        <v>6600</v>
      </c>
      <c r="E30" s="42">
        <f t="shared" si="4"/>
        <v>10135.200000000001</v>
      </c>
      <c r="F30" s="42">
        <f t="shared" si="5"/>
        <v>1842.704</v>
      </c>
      <c r="G30" s="16">
        <f t="shared" si="2"/>
        <v>93977.903999999995</v>
      </c>
      <c r="H30" s="33" t="s">
        <v>40</v>
      </c>
      <c r="I30" s="56">
        <v>3079</v>
      </c>
      <c r="J30" s="16">
        <f t="shared" si="3"/>
        <v>95.141099999999994</v>
      </c>
      <c r="K30" s="65"/>
    </row>
    <row r="31" spans="1:11" ht="14.25">
      <c r="A31" s="15" t="s">
        <v>46</v>
      </c>
      <c r="B31" s="16">
        <v>88250</v>
      </c>
      <c r="C31" s="16">
        <v>1000</v>
      </c>
      <c r="D31" s="16">
        <v>5700</v>
      </c>
      <c r="E31" s="42">
        <f t="shared" si="4"/>
        <v>10079.58</v>
      </c>
      <c r="F31" s="42">
        <f t="shared" si="5"/>
        <v>1832.5916</v>
      </c>
      <c r="G31" s="16">
        <f t="shared" si="2"/>
        <v>93462.171600000001</v>
      </c>
      <c r="H31" s="33" t="s">
        <v>71</v>
      </c>
      <c r="I31" s="56">
        <v>3209</v>
      </c>
      <c r="J31" s="16">
        <f t="shared" si="3"/>
        <v>99.158100000000005</v>
      </c>
      <c r="K31" s="65"/>
    </row>
    <row r="32" spans="1:11" ht="14.25">
      <c r="A32" s="15" t="s">
        <v>179</v>
      </c>
      <c r="B32" s="16">
        <v>90350</v>
      </c>
      <c r="C32" s="16">
        <v>1000</v>
      </c>
      <c r="D32" s="16">
        <v>5800</v>
      </c>
      <c r="E32" s="42">
        <f t="shared" si="4"/>
        <v>10326.780000000001</v>
      </c>
      <c r="F32" s="42">
        <f t="shared" si="5"/>
        <v>1877.5355999999999</v>
      </c>
      <c r="G32" s="16">
        <f t="shared" si="2"/>
        <v>95754.315600000002</v>
      </c>
      <c r="H32" s="33" t="s">
        <v>38</v>
      </c>
      <c r="I32" s="56">
        <v>2774</v>
      </c>
      <c r="J32" s="16">
        <f t="shared" si="3"/>
        <v>85.7166</v>
      </c>
      <c r="K32" s="65"/>
    </row>
    <row r="33" spans="1:11" ht="14.25">
      <c r="A33" s="15" t="s">
        <v>32</v>
      </c>
      <c r="B33" s="16">
        <v>94150</v>
      </c>
      <c r="C33" s="16">
        <v>1000</v>
      </c>
      <c r="D33" s="16">
        <v>6650</v>
      </c>
      <c r="E33" s="42">
        <f t="shared" si="4"/>
        <v>10691.4</v>
      </c>
      <c r="F33" s="42">
        <f t="shared" si="5"/>
        <v>1943.828</v>
      </c>
      <c r="G33" s="16">
        <f t="shared" si="2"/>
        <v>99135.227999999988</v>
      </c>
      <c r="H33" s="75" t="s">
        <v>51</v>
      </c>
      <c r="I33" s="57">
        <v>2797</v>
      </c>
      <c r="J33" s="16">
        <f t="shared" si="3"/>
        <v>86.427300000000002</v>
      </c>
      <c r="K33" s="65"/>
    </row>
    <row r="34" spans="1:11" ht="14.25">
      <c r="A34" s="15" t="s">
        <v>98</v>
      </c>
      <c r="B34" s="16">
        <v>90550</v>
      </c>
      <c r="C34" s="16">
        <v>1000</v>
      </c>
      <c r="D34" s="16">
        <v>6000</v>
      </c>
      <c r="E34" s="42">
        <f t="shared" si="4"/>
        <v>10326.780000000001</v>
      </c>
      <c r="F34" s="42">
        <f t="shared" si="5"/>
        <v>1877.5355999999999</v>
      </c>
      <c r="G34" s="16">
        <f t="shared" si="2"/>
        <v>95754.315600000002</v>
      </c>
      <c r="H34" s="33" t="s">
        <v>52</v>
      </c>
      <c r="I34" s="56">
        <v>3030</v>
      </c>
      <c r="J34" s="16">
        <f t="shared" si="3"/>
        <v>93.626999999999995</v>
      </c>
      <c r="K34" s="65"/>
    </row>
    <row r="35" spans="1:11" ht="14.25">
      <c r="A35" s="15" t="s">
        <v>48</v>
      </c>
      <c r="B35" s="16">
        <v>88150</v>
      </c>
      <c r="C35" s="16">
        <v>1000</v>
      </c>
      <c r="D35" s="16">
        <v>6050</v>
      </c>
      <c r="E35" s="42">
        <f t="shared" si="4"/>
        <v>10023.960000000001</v>
      </c>
      <c r="F35" s="42">
        <f t="shared" si="5"/>
        <v>1822.4792000000002</v>
      </c>
      <c r="G35" s="16">
        <f t="shared" si="2"/>
        <v>92946.439200000008</v>
      </c>
      <c r="H35" s="33"/>
      <c r="I35" s="56"/>
      <c r="J35" s="16"/>
      <c r="K35" s="65"/>
    </row>
    <row r="36" spans="1:11" ht="14.25">
      <c r="A36" s="15" t="s">
        <v>180</v>
      </c>
      <c r="B36" s="16">
        <v>90150</v>
      </c>
      <c r="C36" s="16">
        <v>1000</v>
      </c>
      <c r="D36" s="16">
        <v>6100</v>
      </c>
      <c r="E36" s="42">
        <f t="shared" si="4"/>
        <v>10264.98</v>
      </c>
      <c r="F36" s="42">
        <f t="shared" si="5"/>
        <v>1866.2996000000001</v>
      </c>
      <c r="G36" s="16">
        <f t="shared" si="2"/>
        <v>95181.279599999994</v>
      </c>
      <c r="H36" s="33"/>
      <c r="I36" s="56"/>
      <c r="J36" s="16"/>
      <c r="K36" s="65"/>
    </row>
    <row r="37" spans="1:11" ht="14.25">
      <c r="A37" s="15" t="s">
        <v>33</v>
      </c>
      <c r="B37" s="16">
        <v>83250</v>
      </c>
      <c r="C37" s="85">
        <v>0</v>
      </c>
      <c r="D37" s="85">
        <v>0</v>
      </c>
      <c r="E37" s="42">
        <f t="shared" si="4"/>
        <v>10289.700000000001</v>
      </c>
      <c r="F37" s="42">
        <f t="shared" si="5"/>
        <v>1870.7939999999999</v>
      </c>
      <c r="G37" s="16">
        <f t="shared" si="2"/>
        <v>95410.493999999992</v>
      </c>
      <c r="H37" s="33" t="s">
        <v>72</v>
      </c>
      <c r="I37" s="58">
        <v>3153</v>
      </c>
      <c r="J37" s="16">
        <f>+I37*0.0309</f>
        <v>97.427700000000002</v>
      </c>
      <c r="K37" s="65"/>
    </row>
    <row r="38" spans="1:11" ht="14.25">
      <c r="A38" s="15" t="s">
        <v>45</v>
      </c>
      <c r="B38" s="16">
        <v>79250</v>
      </c>
      <c r="C38" s="85">
        <v>0</v>
      </c>
      <c r="D38" s="85">
        <v>0</v>
      </c>
      <c r="E38" s="42">
        <f t="shared" si="4"/>
        <v>9795.2999999999993</v>
      </c>
      <c r="F38" s="42">
        <f t="shared" si="5"/>
        <v>1780.9060000000002</v>
      </c>
      <c r="G38" s="16">
        <f t="shared" si="2"/>
        <v>90826.206000000006</v>
      </c>
      <c r="H38" s="33" t="s">
        <v>39</v>
      </c>
      <c r="I38" s="56">
        <v>3203</v>
      </c>
      <c r="J38" s="16">
        <f>+I38*0.0309</f>
        <v>98.972700000000003</v>
      </c>
      <c r="K38" s="65"/>
    </row>
    <row r="39" spans="1:11" ht="14.25">
      <c r="A39" s="15" t="s">
        <v>74</v>
      </c>
      <c r="B39" s="16">
        <v>77250</v>
      </c>
      <c r="C39" s="85">
        <v>0</v>
      </c>
      <c r="D39" s="85">
        <v>0</v>
      </c>
      <c r="E39" s="42">
        <f t="shared" si="4"/>
        <v>9548.1</v>
      </c>
      <c r="F39" s="42">
        <f t="shared" si="5"/>
        <v>1735.9620000000002</v>
      </c>
      <c r="G39" s="16">
        <f t="shared" si="2"/>
        <v>88534.062000000005</v>
      </c>
      <c r="H39" s="33" t="s">
        <v>41</v>
      </c>
      <c r="I39" s="56">
        <v>2744</v>
      </c>
      <c r="J39" s="16">
        <f>+I39*0.0309</f>
        <v>84.789600000000007</v>
      </c>
      <c r="K39" s="65"/>
    </row>
    <row r="40" spans="1:11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37" t="s">
        <v>35</v>
      </c>
      <c r="I40" s="1"/>
    </row>
    <row r="41" spans="1:11" ht="14.25">
      <c r="A41" s="62" t="s">
        <v>169</v>
      </c>
      <c r="B41" s="16">
        <v>94600</v>
      </c>
      <c r="C41" s="16">
        <v>1000</v>
      </c>
      <c r="D41" s="16">
        <v>6950</v>
      </c>
      <c r="E41" s="42">
        <f t="shared" ref="E41:E49" si="6">+(B41-C41-D41)*0.1236</f>
        <v>10709.94</v>
      </c>
      <c r="F41" s="42">
        <f t="shared" ref="F41:F49" si="7">+(B41-C41-D41+E41)*0.02</f>
        <v>1947.1988000000001</v>
      </c>
      <c r="G41" s="16">
        <f t="shared" si="2"/>
        <v>99307.138800000001</v>
      </c>
      <c r="H41" s="19"/>
      <c r="I41" s="1"/>
      <c r="J41" s="1"/>
    </row>
    <row r="42" spans="1:11" ht="14.25">
      <c r="A42" s="62" t="s">
        <v>201</v>
      </c>
      <c r="B42" s="16">
        <v>92300</v>
      </c>
      <c r="C42" s="16">
        <v>1000</v>
      </c>
      <c r="D42" s="16">
        <v>6400</v>
      </c>
      <c r="E42" s="42">
        <f t="shared" si="6"/>
        <v>10493.64</v>
      </c>
      <c r="F42" s="42">
        <f t="shared" si="7"/>
        <v>1907.8728000000001</v>
      </c>
      <c r="G42" s="16">
        <f t="shared" si="2"/>
        <v>97301.512799999997</v>
      </c>
      <c r="H42" s="19"/>
      <c r="I42" s="1"/>
      <c r="J42" s="1"/>
    </row>
    <row r="43" spans="1:11" ht="14.25">
      <c r="A43" s="15" t="s">
        <v>78</v>
      </c>
      <c r="B43" s="16">
        <v>93000</v>
      </c>
      <c r="C43" s="16">
        <v>1000</v>
      </c>
      <c r="D43" s="16">
        <v>6350</v>
      </c>
      <c r="E43" s="42">
        <f t="shared" si="6"/>
        <v>10586.34</v>
      </c>
      <c r="F43" s="42">
        <f t="shared" si="7"/>
        <v>1924.7267999999999</v>
      </c>
      <c r="G43" s="16">
        <f t="shared" si="2"/>
        <v>98161.066800000001</v>
      </c>
      <c r="H43" s="19"/>
      <c r="I43" s="1"/>
      <c r="J43" s="1"/>
    </row>
    <row r="44" spans="1:11" ht="14.25">
      <c r="A44" s="15" t="s">
        <v>206</v>
      </c>
      <c r="B44" s="16">
        <v>91100</v>
      </c>
      <c r="C44" s="16">
        <v>1000</v>
      </c>
      <c r="D44" s="16">
        <v>6700</v>
      </c>
      <c r="E44" s="42">
        <f t="shared" si="6"/>
        <v>10308.24</v>
      </c>
      <c r="F44" s="42">
        <f t="shared" si="7"/>
        <v>1874.1648000000002</v>
      </c>
      <c r="G44" s="16">
        <f t="shared" si="2"/>
        <v>95582.404800000004</v>
      </c>
      <c r="H44" s="19"/>
      <c r="I44" s="1"/>
      <c r="J44" s="1"/>
    </row>
    <row r="45" spans="1:11" ht="14.25">
      <c r="A45" s="15" t="s">
        <v>131</v>
      </c>
      <c r="B45" s="16">
        <v>91050</v>
      </c>
      <c r="C45" s="16">
        <v>1000</v>
      </c>
      <c r="D45" s="16">
        <v>6700</v>
      </c>
      <c r="E45" s="42">
        <f t="shared" si="6"/>
        <v>10302.06</v>
      </c>
      <c r="F45" s="42">
        <f t="shared" si="7"/>
        <v>1873.0411999999999</v>
      </c>
      <c r="G45" s="16">
        <f t="shared" si="2"/>
        <v>95525.101200000005</v>
      </c>
      <c r="H45" s="19"/>
      <c r="I45" s="1"/>
      <c r="J45" s="1"/>
    </row>
    <row r="46" spans="1:11" ht="14.25">
      <c r="A46" s="15" t="s">
        <v>132</v>
      </c>
      <c r="B46" s="16">
        <v>90550</v>
      </c>
      <c r="C46" s="16">
        <v>1000</v>
      </c>
      <c r="D46" s="16">
        <v>6750</v>
      </c>
      <c r="E46" s="42">
        <f t="shared" si="6"/>
        <v>10234.08</v>
      </c>
      <c r="F46" s="42">
        <f t="shared" si="7"/>
        <v>1860.6816000000001</v>
      </c>
      <c r="G46" s="16">
        <f t="shared" si="2"/>
        <v>94894.761599999998</v>
      </c>
      <c r="H46" s="19"/>
      <c r="I46" s="1"/>
      <c r="J46" s="1"/>
    </row>
    <row r="47" spans="1:11" ht="14.25">
      <c r="A47" s="15" t="s">
        <v>79</v>
      </c>
      <c r="B47" s="16">
        <v>91900</v>
      </c>
      <c r="C47" s="16">
        <v>1000</v>
      </c>
      <c r="D47" s="16">
        <v>6500</v>
      </c>
      <c r="E47" s="42">
        <f t="shared" si="6"/>
        <v>10431.84</v>
      </c>
      <c r="F47" s="42">
        <f t="shared" si="7"/>
        <v>1896.6368</v>
      </c>
      <c r="G47" s="16">
        <f t="shared" si="2"/>
        <v>96728.476799999989</v>
      </c>
      <c r="H47" s="19"/>
      <c r="I47" s="1"/>
      <c r="J47" s="1"/>
    </row>
    <row r="48" spans="1:11" ht="14.25">
      <c r="A48" s="15" t="s">
        <v>49</v>
      </c>
      <c r="B48" s="16">
        <v>93400</v>
      </c>
      <c r="C48" s="16">
        <v>1000</v>
      </c>
      <c r="D48" s="16">
        <v>3050</v>
      </c>
      <c r="E48" s="42">
        <f t="shared" si="6"/>
        <v>11043.66</v>
      </c>
      <c r="F48" s="42">
        <f t="shared" si="7"/>
        <v>2007.8732000000002</v>
      </c>
      <c r="G48" s="16">
        <f t="shared" si="2"/>
        <v>102401.53320000001</v>
      </c>
      <c r="H48" s="19"/>
      <c r="I48" s="1"/>
      <c r="J48" s="1"/>
    </row>
    <row r="49" spans="1:11" ht="14.25">
      <c r="A49" s="70" t="s">
        <v>164</v>
      </c>
      <c r="B49" s="16">
        <v>92600</v>
      </c>
      <c r="C49" s="16">
        <v>1000</v>
      </c>
      <c r="D49" s="16">
        <v>6600</v>
      </c>
      <c r="E49" s="42">
        <f t="shared" si="6"/>
        <v>10506</v>
      </c>
      <c r="F49" s="42">
        <f t="shared" si="7"/>
        <v>1910.1200000000001</v>
      </c>
      <c r="G49" s="16">
        <f t="shared" si="2"/>
        <v>97416.12</v>
      </c>
      <c r="H49" s="19"/>
      <c r="I49" s="1"/>
      <c r="J49" s="1"/>
    </row>
    <row r="50" spans="1:11" ht="15">
      <c r="A50" s="38" t="s">
        <v>14</v>
      </c>
      <c r="B50" s="16"/>
      <c r="C50" s="16"/>
      <c r="D50" s="16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89950</v>
      </c>
      <c r="C51" s="16">
        <v>1000</v>
      </c>
      <c r="D51" s="16">
        <v>7300</v>
      </c>
      <c r="E51" s="42">
        <f t="shared" ref="E51:E58" si="8">+(B51-C51-D51)*0.1236</f>
        <v>10091.94</v>
      </c>
      <c r="F51" s="42">
        <f t="shared" ref="F51:F58" si="9">+(B51-C51-D51+E51)*0.02</f>
        <v>1834.8388</v>
      </c>
      <c r="G51" s="16">
        <f t="shared" si="2"/>
        <v>93576.7788</v>
      </c>
      <c r="H51" s="19"/>
      <c r="I51" s="1"/>
      <c r="J51" s="1"/>
    </row>
    <row r="52" spans="1:11" ht="14.25">
      <c r="A52" s="15" t="s">
        <v>138</v>
      </c>
      <c r="B52" s="16">
        <v>89400</v>
      </c>
      <c r="C52" s="16">
        <v>1000</v>
      </c>
      <c r="D52" s="16">
        <v>7750</v>
      </c>
      <c r="E52" s="42">
        <f t="shared" si="8"/>
        <v>9968.34</v>
      </c>
      <c r="F52" s="42">
        <f t="shared" si="9"/>
        <v>1812.3668</v>
      </c>
      <c r="G52" s="16">
        <f t="shared" si="2"/>
        <v>92430.7068</v>
      </c>
      <c r="H52" s="19"/>
      <c r="I52" s="1"/>
      <c r="J52" s="1"/>
    </row>
    <row r="53" spans="1:11" ht="14.25">
      <c r="A53" s="15" t="s">
        <v>115</v>
      </c>
      <c r="B53" s="16">
        <v>89400</v>
      </c>
      <c r="C53" s="16">
        <v>1000</v>
      </c>
      <c r="D53" s="16">
        <v>7750</v>
      </c>
      <c r="E53" s="42">
        <f t="shared" si="8"/>
        <v>9968.34</v>
      </c>
      <c r="F53" s="42">
        <f t="shared" si="9"/>
        <v>1812.3668</v>
      </c>
      <c r="G53" s="16">
        <f t="shared" si="2"/>
        <v>92430.7068</v>
      </c>
      <c r="H53" s="19"/>
      <c r="I53" s="1"/>
      <c r="J53" s="1"/>
    </row>
    <row r="54" spans="1:11" ht="14.25">
      <c r="A54" s="15" t="s">
        <v>44</v>
      </c>
      <c r="B54" s="16">
        <v>90250</v>
      </c>
      <c r="C54" s="16">
        <v>1000</v>
      </c>
      <c r="D54" s="16">
        <v>6150</v>
      </c>
      <c r="E54" s="42">
        <f t="shared" si="8"/>
        <v>10271.16</v>
      </c>
      <c r="F54" s="42">
        <f t="shared" si="9"/>
        <v>1867.4232000000002</v>
      </c>
      <c r="G54" s="16">
        <f t="shared" si="2"/>
        <v>95238.583200000008</v>
      </c>
      <c r="H54" s="19"/>
      <c r="I54" s="1"/>
      <c r="J54" s="1"/>
    </row>
    <row r="55" spans="1:11" ht="14.25">
      <c r="A55" s="15" t="s">
        <v>55</v>
      </c>
      <c r="B55" s="16">
        <v>91750</v>
      </c>
      <c r="C55" s="16">
        <v>1000</v>
      </c>
      <c r="D55" s="16">
        <v>6150</v>
      </c>
      <c r="E55" s="42">
        <f t="shared" si="8"/>
        <v>10456.56</v>
      </c>
      <c r="F55" s="42">
        <f t="shared" si="9"/>
        <v>1901.1312</v>
      </c>
      <c r="G55" s="16">
        <f t="shared" si="2"/>
        <v>96957.691200000001</v>
      </c>
      <c r="H55" s="19"/>
      <c r="I55" s="1"/>
      <c r="J55" s="1"/>
    </row>
    <row r="56" spans="1:11" ht="14.25">
      <c r="A56" s="15" t="s">
        <v>188</v>
      </c>
      <c r="B56" s="16">
        <v>91450</v>
      </c>
      <c r="C56" s="16">
        <v>1000</v>
      </c>
      <c r="D56" s="16">
        <v>6500</v>
      </c>
      <c r="E56" s="42">
        <f t="shared" si="8"/>
        <v>10376.219999999999</v>
      </c>
      <c r="F56" s="42">
        <f t="shared" si="9"/>
        <v>1886.5244</v>
      </c>
      <c r="G56" s="16">
        <f t="shared" si="2"/>
        <v>96212.744399999996</v>
      </c>
      <c r="H56" s="19"/>
      <c r="I56" s="1"/>
      <c r="J56" s="1"/>
    </row>
    <row r="57" spans="1:11" ht="14.25">
      <c r="A57" s="15" t="s">
        <v>184</v>
      </c>
      <c r="B57" s="16">
        <v>90950</v>
      </c>
      <c r="C57" s="16">
        <v>1000</v>
      </c>
      <c r="D57" s="16">
        <v>6500</v>
      </c>
      <c r="E57" s="42">
        <f>+(B57-C57-D57)*0.1236</f>
        <v>10314.42</v>
      </c>
      <c r="F57" s="42">
        <f t="shared" si="9"/>
        <v>1875.2883999999999</v>
      </c>
      <c r="G57" s="16">
        <f t="shared" si="2"/>
        <v>95639.708400000003</v>
      </c>
      <c r="H57" s="19"/>
      <c r="I57" s="1"/>
      <c r="J57" s="1"/>
    </row>
    <row r="58" spans="1:11" ht="14.25">
      <c r="A58" s="15" t="s">
        <v>11</v>
      </c>
      <c r="B58" s="16">
        <v>85100</v>
      </c>
      <c r="C58" s="85">
        <v>0</v>
      </c>
      <c r="D58" s="16">
        <v>1900</v>
      </c>
      <c r="E58" s="42">
        <f t="shared" si="8"/>
        <v>10283.52</v>
      </c>
      <c r="F58" s="42">
        <f t="shared" si="9"/>
        <v>1869.6704000000002</v>
      </c>
      <c r="G58" s="16">
        <f t="shared" si="2"/>
        <v>95353.190400000007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3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3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3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3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3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3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3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3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  <c r="K74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8" right="0" top="0.25" bottom="0" header="0" footer="0"/>
  <pageSetup scale="70" orientation="portrait" horizontalDpi="300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pageSetUpPr autoPageBreaks="0" fitToPage="1"/>
  </sheetPr>
  <dimension ref="A1:K78"/>
  <sheetViews>
    <sheetView topLeftCell="A52" workbookViewId="0">
      <selection sqref="A1:J78"/>
    </sheetView>
  </sheetViews>
  <sheetFormatPr defaultRowHeight="12.75"/>
  <cols>
    <col min="1" max="1" width="24.42578125" customWidth="1"/>
    <col min="2" max="2" width="12.7109375" bestFit="1" customWidth="1"/>
    <col min="3" max="3" width="10.85546875" customWidth="1"/>
    <col min="4" max="4" width="10.42578125" bestFit="1" customWidth="1"/>
    <col min="5" max="6" width="11" customWidth="1"/>
    <col min="7" max="7" width="12.85546875" bestFit="1" customWidth="1"/>
    <col min="8" max="8" width="13.85546875" customWidth="1"/>
    <col min="9" max="9" width="10.7109375" customWidth="1"/>
    <col min="10" max="10" width="9.5703125" customWidth="1"/>
  </cols>
  <sheetData>
    <row r="1" spans="1:10" ht="2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5">
      <c r="A4" s="93" t="s">
        <v>80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" customHeight="1">
      <c r="A5" s="11" t="s">
        <v>154</v>
      </c>
      <c r="B5" s="13"/>
      <c r="C5" s="13"/>
      <c r="D5" s="13"/>
      <c r="E5" s="13"/>
      <c r="F5" s="13"/>
      <c r="G5" s="13"/>
      <c r="H5" s="13"/>
      <c r="I5" s="53"/>
      <c r="J5" s="46"/>
    </row>
    <row r="6" spans="1:10" s="2" customFormat="1" ht="13.5" customHeight="1">
      <c r="A6" s="55" t="s">
        <v>175</v>
      </c>
      <c r="B6" s="12"/>
      <c r="C6" s="12"/>
      <c r="D6" s="12"/>
      <c r="E6" s="12"/>
      <c r="F6" s="12"/>
      <c r="G6" s="12"/>
      <c r="H6" s="12"/>
      <c r="I6" s="10"/>
      <c r="J6" s="1"/>
    </row>
    <row r="7" spans="1:10" ht="15.75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5.75">
      <c r="A8" s="8" t="s">
        <v>3</v>
      </c>
      <c r="B8" s="8" t="s">
        <v>4</v>
      </c>
      <c r="C8" s="8" t="s">
        <v>5</v>
      </c>
      <c r="D8" s="8" t="s">
        <v>5</v>
      </c>
      <c r="E8" s="8" t="s">
        <v>6</v>
      </c>
      <c r="F8" s="72" t="s">
        <v>196</v>
      </c>
      <c r="G8" s="9" t="s">
        <v>18</v>
      </c>
      <c r="I8" s="95"/>
      <c r="J8" s="95"/>
    </row>
    <row r="9" spans="1:10" ht="15.75">
      <c r="A9" s="14" t="s">
        <v>7</v>
      </c>
      <c r="B9" s="9"/>
      <c r="C9" s="8" t="s">
        <v>8</v>
      </c>
      <c r="D9" s="8" t="s">
        <v>9</v>
      </c>
      <c r="E9" s="48">
        <v>0.1236</v>
      </c>
      <c r="F9" s="48">
        <v>0.02</v>
      </c>
      <c r="G9" s="8" t="s">
        <v>10</v>
      </c>
      <c r="H9" s="4"/>
      <c r="I9" s="30"/>
      <c r="J9" s="30"/>
    </row>
    <row r="10" spans="1:10" ht="14.25">
      <c r="A10" s="62" t="s">
        <v>197</v>
      </c>
      <c r="B10" s="17">
        <v>88050</v>
      </c>
      <c r="C10" s="16">
        <v>1000</v>
      </c>
      <c r="D10" s="42">
        <v>3450</v>
      </c>
      <c r="E10" s="42">
        <f>+(B10-C10-D10)*0.1236</f>
        <v>10332.960000000001</v>
      </c>
      <c r="F10" s="42">
        <f>+(B10-C10-D10+E10)*0.02</f>
        <v>1878.6592000000001</v>
      </c>
      <c r="G10" s="16">
        <f>+B10-C10-D10+E10+F10</f>
        <v>95811.619200000001</v>
      </c>
      <c r="H10" s="19"/>
      <c r="I10" s="49" t="s">
        <v>53</v>
      </c>
      <c r="J10" s="50"/>
    </row>
    <row r="11" spans="1:10" ht="14.25">
      <c r="A11" s="62" t="s">
        <v>43</v>
      </c>
      <c r="B11" s="17">
        <v>89550</v>
      </c>
      <c r="C11" s="16">
        <v>1000</v>
      </c>
      <c r="D11" s="43">
        <v>3450</v>
      </c>
      <c r="E11" s="42">
        <f t="shared" ref="E11:E27" si="0">+(B11-C11-D11)*0.1236</f>
        <v>10518.36</v>
      </c>
      <c r="F11" s="42">
        <f t="shared" ref="F11:F27" si="1">+(B11-C11-D11+E11)*0.02</f>
        <v>1912.3672000000001</v>
      </c>
      <c r="G11" s="16">
        <f t="shared" ref="G11:G58" si="2">+B11-C11-D11+E11+F11</f>
        <v>97530.727199999994</v>
      </c>
      <c r="H11" s="19"/>
      <c r="I11" s="29"/>
      <c r="J11" s="29"/>
    </row>
    <row r="12" spans="1:10" ht="14.25">
      <c r="A12" s="62" t="s">
        <v>198</v>
      </c>
      <c r="B12" s="17">
        <v>87550</v>
      </c>
      <c r="C12" s="16">
        <v>1000</v>
      </c>
      <c r="D12" s="43">
        <v>3450</v>
      </c>
      <c r="E12" s="42">
        <f t="shared" si="0"/>
        <v>10271.16</v>
      </c>
      <c r="F12" s="42">
        <f t="shared" si="1"/>
        <v>1867.4232000000002</v>
      </c>
      <c r="G12" s="16">
        <f t="shared" si="2"/>
        <v>95238.583200000008</v>
      </c>
      <c r="H12" s="19"/>
      <c r="I12" s="29"/>
      <c r="J12" s="29"/>
    </row>
    <row r="13" spans="1:10" ht="14.25">
      <c r="A13" s="62" t="s">
        <v>207</v>
      </c>
      <c r="B13" s="17">
        <v>87000</v>
      </c>
      <c r="C13" s="16">
        <v>1000</v>
      </c>
      <c r="D13" s="42">
        <v>3450</v>
      </c>
      <c r="E13" s="42">
        <f t="shared" si="0"/>
        <v>10203.18</v>
      </c>
      <c r="F13" s="42">
        <f t="shared" si="1"/>
        <v>1855.0636</v>
      </c>
      <c r="G13" s="16">
        <f t="shared" si="2"/>
        <v>94608.243599999987</v>
      </c>
      <c r="H13" s="66" t="s">
        <v>20</v>
      </c>
      <c r="I13" s="32" t="s">
        <v>21</v>
      </c>
      <c r="J13" s="9" t="s">
        <v>101</v>
      </c>
    </row>
    <row r="14" spans="1:10" ht="14.25">
      <c r="A14" s="62" t="s">
        <v>97</v>
      </c>
      <c r="B14" s="17">
        <v>88500</v>
      </c>
      <c r="C14" s="16">
        <v>1000</v>
      </c>
      <c r="D14" s="42">
        <v>3450</v>
      </c>
      <c r="E14" s="42">
        <f t="shared" si="0"/>
        <v>10388.58</v>
      </c>
      <c r="F14" s="42">
        <f t="shared" si="1"/>
        <v>1888.7716</v>
      </c>
      <c r="G14" s="16">
        <f t="shared" si="2"/>
        <v>96327.351599999995</v>
      </c>
      <c r="H14" s="33" t="s">
        <v>22</v>
      </c>
      <c r="I14" s="32" t="s">
        <v>23</v>
      </c>
      <c r="J14" s="61">
        <v>3.09E-2</v>
      </c>
    </row>
    <row r="15" spans="1:10" ht="14.25">
      <c r="A15" s="62" t="s">
        <v>96</v>
      </c>
      <c r="B15" s="17">
        <v>87500</v>
      </c>
      <c r="C15" s="16">
        <v>1000</v>
      </c>
      <c r="D15" s="42">
        <v>3450</v>
      </c>
      <c r="E15" s="42">
        <f t="shared" si="0"/>
        <v>10264.98</v>
      </c>
      <c r="F15" s="42">
        <f t="shared" si="1"/>
        <v>1866.2996000000001</v>
      </c>
      <c r="G15" s="16">
        <f t="shared" si="2"/>
        <v>95181.279599999994</v>
      </c>
      <c r="H15" s="33"/>
      <c r="I15" s="33"/>
      <c r="J15" s="32"/>
    </row>
    <row r="16" spans="1:10" ht="14.25">
      <c r="A16" s="62" t="s">
        <v>42</v>
      </c>
      <c r="B16" s="16">
        <v>90200</v>
      </c>
      <c r="C16" s="16">
        <v>1000</v>
      </c>
      <c r="D16" s="42">
        <v>3650</v>
      </c>
      <c r="E16" s="42">
        <f t="shared" si="0"/>
        <v>10573.98</v>
      </c>
      <c r="F16" s="42">
        <f t="shared" si="1"/>
        <v>1922.4795999999999</v>
      </c>
      <c r="G16" s="16">
        <f t="shared" si="2"/>
        <v>98046.459600000002</v>
      </c>
      <c r="H16" s="33"/>
      <c r="I16" s="33"/>
      <c r="J16" s="32"/>
    </row>
    <row r="17" spans="1:10" ht="14.25">
      <c r="A17" s="62" t="s">
        <v>30</v>
      </c>
      <c r="B17" s="16">
        <v>88950</v>
      </c>
      <c r="C17" s="16">
        <v>1000</v>
      </c>
      <c r="D17" s="42">
        <v>3650</v>
      </c>
      <c r="E17" s="42">
        <f t="shared" si="0"/>
        <v>10419.48</v>
      </c>
      <c r="F17" s="42">
        <f t="shared" si="1"/>
        <v>1894.3896</v>
      </c>
      <c r="G17" s="16">
        <f t="shared" si="2"/>
        <v>96613.869599999991</v>
      </c>
      <c r="H17" s="76" t="s">
        <v>144</v>
      </c>
      <c r="I17" s="41">
        <v>1961</v>
      </c>
      <c r="J17" s="16">
        <f>+I17*0.0309</f>
        <v>60.594900000000003</v>
      </c>
    </row>
    <row r="18" spans="1:10" ht="14.25">
      <c r="A18" s="62" t="s">
        <v>161</v>
      </c>
      <c r="B18" s="16">
        <v>89850</v>
      </c>
      <c r="C18" s="16">
        <v>1000</v>
      </c>
      <c r="D18" s="42">
        <v>3250</v>
      </c>
      <c r="E18" s="42">
        <f t="shared" si="0"/>
        <v>10580.16</v>
      </c>
      <c r="F18" s="42">
        <f t="shared" si="1"/>
        <v>1923.6032</v>
      </c>
      <c r="G18" s="16">
        <f t="shared" si="2"/>
        <v>98103.763200000001</v>
      </c>
      <c r="H18" s="76"/>
      <c r="I18" s="41"/>
      <c r="J18" s="16"/>
    </row>
    <row r="19" spans="1:10" ht="14.25">
      <c r="A19" s="62" t="s">
        <v>208</v>
      </c>
      <c r="B19" s="16">
        <v>86550</v>
      </c>
      <c r="C19" s="16">
        <v>1000</v>
      </c>
      <c r="D19" s="42">
        <v>3250</v>
      </c>
      <c r="E19" s="42">
        <f t="shared" si="0"/>
        <v>10172.280000000001</v>
      </c>
      <c r="F19" s="42">
        <f t="shared" si="1"/>
        <v>1849.4456</v>
      </c>
      <c r="G19" s="16">
        <f t="shared" si="2"/>
        <v>94321.725600000005</v>
      </c>
      <c r="H19" s="76" t="s">
        <v>145</v>
      </c>
      <c r="I19" s="41">
        <v>2513</v>
      </c>
      <c r="J19" s="16">
        <f>+I19*0.0309</f>
        <v>77.651700000000005</v>
      </c>
    </row>
    <row r="20" spans="1:10" ht="14.25">
      <c r="A20" s="62" t="s">
        <v>155</v>
      </c>
      <c r="B20" s="16">
        <v>88850</v>
      </c>
      <c r="C20" s="16">
        <v>1000</v>
      </c>
      <c r="D20" s="42">
        <v>4000</v>
      </c>
      <c r="E20" s="42">
        <f t="shared" si="0"/>
        <v>10363.86</v>
      </c>
      <c r="F20" s="42">
        <f t="shared" si="1"/>
        <v>1884.2772</v>
      </c>
      <c r="G20" s="16">
        <f t="shared" si="2"/>
        <v>96098.137199999997</v>
      </c>
      <c r="H20" s="76"/>
      <c r="I20" s="41"/>
      <c r="J20" s="16"/>
    </row>
    <row r="21" spans="1:10" ht="14.25">
      <c r="A21" s="62" t="s">
        <v>156</v>
      </c>
      <c r="B21" s="16">
        <v>91750</v>
      </c>
      <c r="C21" s="16">
        <v>1000</v>
      </c>
      <c r="D21" s="43">
        <v>4150</v>
      </c>
      <c r="E21" s="42">
        <f t="shared" si="0"/>
        <v>10703.76</v>
      </c>
      <c r="F21" s="42">
        <f t="shared" si="1"/>
        <v>1946.0752</v>
      </c>
      <c r="G21" s="16">
        <f t="shared" si="2"/>
        <v>99249.835200000001</v>
      </c>
      <c r="H21" s="76" t="s">
        <v>146</v>
      </c>
      <c r="I21" s="41">
        <v>2091</v>
      </c>
      <c r="J21" s="16">
        <f>+I21*0.0309</f>
        <v>64.611900000000006</v>
      </c>
    </row>
    <row r="22" spans="1:10" ht="14.25">
      <c r="A22" s="62" t="s">
        <v>130</v>
      </c>
      <c r="B22" s="17">
        <v>86900</v>
      </c>
      <c r="C22" s="16">
        <v>1000</v>
      </c>
      <c r="D22" s="43">
        <v>3550</v>
      </c>
      <c r="E22" s="42">
        <f t="shared" si="0"/>
        <v>10178.460000000001</v>
      </c>
      <c r="F22" s="42">
        <f t="shared" si="1"/>
        <v>1850.5692000000001</v>
      </c>
      <c r="G22" s="16">
        <f t="shared" si="2"/>
        <v>94379.029200000004</v>
      </c>
      <c r="H22" s="76"/>
      <c r="I22" s="41"/>
      <c r="J22" s="16"/>
    </row>
    <row r="23" spans="1:10" ht="14.25">
      <c r="A23" s="62" t="s">
        <v>95</v>
      </c>
      <c r="B23" s="16">
        <v>87450</v>
      </c>
      <c r="C23" s="16">
        <v>1000</v>
      </c>
      <c r="D23" s="42">
        <v>3650</v>
      </c>
      <c r="E23" s="42">
        <f t="shared" si="0"/>
        <v>10234.08</v>
      </c>
      <c r="F23" s="42">
        <f t="shared" si="1"/>
        <v>1860.6816000000001</v>
      </c>
      <c r="G23" s="16">
        <f t="shared" si="2"/>
        <v>94894.761599999998</v>
      </c>
      <c r="H23" s="76"/>
      <c r="I23" s="41"/>
      <c r="J23" s="16"/>
    </row>
    <row r="24" spans="1:10" ht="14.25">
      <c r="A24" s="62" t="s">
        <v>157</v>
      </c>
      <c r="B24" s="16">
        <v>93200</v>
      </c>
      <c r="C24" s="16">
        <v>1000</v>
      </c>
      <c r="D24" s="43">
        <v>4250</v>
      </c>
      <c r="E24" s="42">
        <f t="shared" si="0"/>
        <v>10870.62</v>
      </c>
      <c r="F24" s="42">
        <f t="shared" si="1"/>
        <v>1976.4123999999999</v>
      </c>
      <c r="G24" s="16">
        <f t="shared" si="2"/>
        <v>100797.0324</v>
      </c>
      <c r="H24" s="33"/>
      <c r="I24" s="32"/>
      <c r="J24" s="47"/>
    </row>
    <row r="25" spans="1:10" ht="14.25">
      <c r="A25" s="62" t="s">
        <v>183</v>
      </c>
      <c r="B25" s="16">
        <v>90250</v>
      </c>
      <c r="C25" s="16">
        <v>1000</v>
      </c>
      <c r="D25" s="43">
        <v>4150</v>
      </c>
      <c r="E25" s="42">
        <f t="shared" si="0"/>
        <v>10518.36</v>
      </c>
      <c r="F25" s="42">
        <f t="shared" si="1"/>
        <v>1912.3672000000001</v>
      </c>
      <c r="G25" s="16">
        <f t="shared" si="2"/>
        <v>97530.727199999994</v>
      </c>
      <c r="H25" s="33"/>
      <c r="I25" s="66"/>
      <c r="J25" s="47"/>
    </row>
    <row r="26" spans="1:10" ht="13.5" customHeight="1">
      <c r="A26" s="62" t="s">
        <v>205</v>
      </c>
      <c r="B26" s="16">
        <v>82950</v>
      </c>
      <c r="C26" s="85">
        <v>0</v>
      </c>
      <c r="D26" s="42">
        <v>1850</v>
      </c>
      <c r="E26" s="42">
        <f t="shared" si="0"/>
        <v>10023.960000000001</v>
      </c>
      <c r="F26" s="42">
        <f t="shared" si="1"/>
        <v>1822.4792000000002</v>
      </c>
      <c r="G26" s="16">
        <f t="shared" si="2"/>
        <v>92946.439200000008</v>
      </c>
      <c r="H26" s="33"/>
      <c r="I26" s="33"/>
      <c r="J26" s="32"/>
    </row>
    <row r="27" spans="1:10" ht="14.25">
      <c r="A27" s="62" t="s">
        <v>11</v>
      </c>
      <c r="B27" s="16">
        <v>81950</v>
      </c>
      <c r="C27" s="85">
        <v>0</v>
      </c>
      <c r="D27" s="42">
        <v>1850</v>
      </c>
      <c r="E27" s="42">
        <f t="shared" si="0"/>
        <v>9900.36</v>
      </c>
      <c r="F27" s="42">
        <f t="shared" si="1"/>
        <v>1800.0072</v>
      </c>
      <c r="G27" s="16">
        <f t="shared" si="2"/>
        <v>91800.367200000008</v>
      </c>
      <c r="H27" s="33"/>
      <c r="I27" s="33"/>
      <c r="J27" s="36"/>
    </row>
    <row r="28" spans="1:10" ht="15">
      <c r="A28" s="38" t="s">
        <v>12</v>
      </c>
      <c r="B28" s="16"/>
      <c r="C28" s="16"/>
      <c r="D28" s="42"/>
      <c r="E28" s="9"/>
      <c r="F28" s="9"/>
      <c r="G28" s="9"/>
      <c r="H28" s="33"/>
      <c r="I28" s="33"/>
      <c r="J28" s="32"/>
    </row>
    <row r="29" spans="1:10" ht="18" customHeight="1">
      <c r="A29" s="15" t="s">
        <v>29</v>
      </c>
      <c r="B29" s="16">
        <v>89800</v>
      </c>
      <c r="C29" s="16">
        <v>1000</v>
      </c>
      <c r="D29" s="16">
        <v>2600</v>
      </c>
      <c r="E29" s="42">
        <f t="shared" ref="E29:E39" si="3">+(B29-C29-D29)*0.1236</f>
        <v>10654.32</v>
      </c>
      <c r="F29" s="42">
        <f t="shared" ref="F29:F39" si="4">+(B29-C29-D29+E29)*0.02</f>
        <v>1937.0864000000001</v>
      </c>
      <c r="G29" s="16">
        <f t="shared" si="2"/>
        <v>98791.406400000007</v>
      </c>
      <c r="H29" s="37" t="s">
        <v>35</v>
      </c>
      <c r="I29" s="1"/>
    </row>
    <row r="30" spans="1:10" ht="14.25">
      <c r="A30" s="15" t="s">
        <v>47</v>
      </c>
      <c r="B30" s="16">
        <v>89600</v>
      </c>
      <c r="C30" s="16">
        <v>1000</v>
      </c>
      <c r="D30" s="16">
        <v>4100</v>
      </c>
      <c r="E30" s="42">
        <f t="shared" si="3"/>
        <v>10444.200000000001</v>
      </c>
      <c r="F30" s="42">
        <f t="shared" si="4"/>
        <v>1898.884</v>
      </c>
      <c r="G30" s="16">
        <f t="shared" si="2"/>
        <v>96843.084000000003</v>
      </c>
      <c r="H30" s="19"/>
      <c r="I30" s="1"/>
      <c r="J30" s="1"/>
    </row>
    <row r="31" spans="1:10" ht="14.25">
      <c r="A31" s="15" t="s">
        <v>46</v>
      </c>
      <c r="B31" s="16">
        <v>88250</v>
      </c>
      <c r="C31" s="16">
        <v>1000</v>
      </c>
      <c r="D31" s="16">
        <f>+[1]PP!B13</f>
        <v>2300</v>
      </c>
      <c r="E31" s="42">
        <f t="shared" si="3"/>
        <v>10499.82</v>
      </c>
      <c r="F31" s="42">
        <f t="shared" si="4"/>
        <v>1908.9964000000002</v>
      </c>
      <c r="G31" s="16">
        <f t="shared" si="2"/>
        <v>97358.816400000011</v>
      </c>
      <c r="H31" s="19"/>
      <c r="I31" s="1"/>
      <c r="J31" s="7"/>
    </row>
    <row r="32" spans="1:10" ht="14.25">
      <c r="A32" s="15" t="s">
        <v>179</v>
      </c>
      <c r="B32" s="16">
        <v>90350</v>
      </c>
      <c r="C32" s="16">
        <v>1000</v>
      </c>
      <c r="D32" s="16">
        <v>3000</v>
      </c>
      <c r="E32" s="42">
        <f t="shared" si="3"/>
        <v>10672.86</v>
      </c>
      <c r="F32" s="42">
        <f t="shared" si="4"/>
        <v>1940.4572000000001</v>
      </c>
      <c r="G32" s="16">
        <f t="shared" si="2"/>
        <v>98963.317200000005</v>
      </c>
      <c r="H32" s="19"/>
      <c r="I32" s="1"/>
      <c r="J32" s="1"/>
    </row>
    <row r="33" spans="1:10" ht="14.25">
      <c r="A33" s="15" t="s">
        <v>32</v>
      </c>
      <c r="B33" s="16">
        <v>94150</v>
      </c>
      <c r="C33" s="16">
        <v>1000</v>
      </c>
      <c r="D33" s="16">
        <v>4150</v>
      </c>
      <c r="E33" s="42">
        <f t="shared" si="3"/>
        <v>11000.4</v>
      </c>
      <c r="F33" s="42">
        <f t="shared" si="4"/>
        <v>2000.008</v>
      </c>
      <c r="G33" s="16">
        <f t="shared" si="2"/>
        <v>102000.408</v>
      </c>
      <c r="H33" s="19"/>
      <c r="I33" s="1"/>
      <c r="J33" s="1"/>
    </row>
    <row r="34" spans="1:10" ht="14.25">
      <c r="A34" s="15" t="s">
        <v>98</v>
      </c>
      <c r="B34" s="16">
        <v>90550</v>
      </c>
      <c r="C34" s="16">
        <v>1000</v>
      </c>
      <c r="D34" s="16">
        <f>+[1]PP!F13</f>
        <v>3550</v>
      </c>
      <c r="E34" s="42">
        <f t="shared" si="3"/>
        <v>10629.6</v>
      </c>
      <c r="F34" s="42">
        <f t="shared" si="4"/>
        <v>1932.5920000000001</v>
      </c>
      <c r="G34" s="16">
        <f t="shared" si="2"/>
        <v>98562.19200000001</v>
      </c>
      <c r="H34" s="19"/>
      <c r="I34" s="1"/>
      <c r="J34" s="1"/>
    </row>
    <row r="35" spans="1:10" ht="14.25">
      <c r="A35" s="15" t="s">
        <v>48</v>
      </c>
      <c r="B35" s="16">
        <v>88150</v>
      </c>
      <c r="C35" s="16">
        <v>1000</v>
      </c>
      <c r="D35" s="16">
        <v>2650</v>
      </c>
      <c r="E35" s="42">
        <f t="shared" si="3"/>
        <v>10444.200000000001</v>
      </c>
      <c r="F35" s="42">
        <f t="shared" si="4"/>
        <v>1898.884</v>
      </c>
      <c r="G35" s="16">
        <f t="shared" si="2"/>
        <v>96843.084000000003</v>
      </c>
      <c r="H35" s="19"/>
      <c r="I35" s="1"/>
      <c r="J35" s="1"/>
    </row>
    <row r="36" spans="1:10" ht="14.25">
      <c r="A36" s="15" t="s">
        <v>180</v>
      </c>
      <c r="B36" s="16">
        <v>90150</v>
      </c>
      <c r="C36" s="16">
        <v>1000</v>
      </c>
      <c r="D36" s="16">
        <v>3500</v>
      </c>
      <c r="E36" s="42">
        <f t="shared" si="3"/>
        <v>10586.34</v>
      </c>
      <c r="F36" s="42">
        <f t="shared" si="4"/>
        <v>1924.7267999999999</v>
      </c>
      <c r="G36" s="16">
        <f t="shared" si="2"/>
        <v>98161.066800000001</v>
      </c>
      <c r="H36" s="19"/>
      <c r="I36" s="1"/>
      <c r="J36" s="1"/>
    </row>
    <row r="37" spans="1:10" ht="14.25">
      <c r="A37" s="15" t="s">
        <v>33</v>
      </c>
      <c r="B37" s="16">
        <v>83250</v>
      </c>
      <c r="C37" s="85">
        <v>0</v>
      </c>
      <c r="D37" s="85">
        <v>0</v>
      </c>
      <c r="E37" s="42">
        <f t="shared" si="3"/>
        <v>10289.700000000001</v>
      </c>
      <c r="F37" s="42">
        <f t="shared" si="4"/>
        <v>1870.7939999999999</v>
      </c>
      <c r="G37" s="16">
        <f t="shared" si="2"/>
        <v>95410.493999999992</v>
      </c>
      <c r="H37" s="19"/>
      <c r="I37" s="1"/>
      <c r="J37" s="1"/>
    </row>
    <row r="38" spans="1:10" ht="14.25">
      <c r="A38" s="15" t="s">
        <v>45</v>
      </c>
      <c r="B38" s="16">
        <v>79250</v>
      </c>
      <c r="C38" s="85">
        <v>0</v>
      </c>
      <c r="D38" s="85">
        <v>0</v>
      </c>
      <c r="E38" s="42">
        <f t="shared" si="3"/>
        <v>9795.2999999999993</v>
      </c>
      <c r="F38" s="42">
        <f t="shared" si="4"/>
        <v>1780.9060000000002</v>
      </c>
      <c r="G38" s="16">
        <f t="shared" si="2"/>
        <v>90826.206000000006</v>
      </c>
      <c r="H38" s="19"/>
      <c r="I38" s="1"/>
      <c r="J38" s="1"/>
    </row>
    <row r="39" spans="1:10" ht="14.25">
      <c r="A39" s="15" t="s">
        <v>74</v>
      </c>
      <c r="B39" s="16">
        <v>77250</v>
      </c>
      <c r="C39" s="85">
        <v>0</v>
      </c>
      <c r="D39" s="85">
        <v>0</v>
      </c>
      <c r="E39" s="42">
        <f t="shared" si="3"/>
        <v>9548.1</v>
      </c>
      <c r="F39" s="42">
        <f t="shared" si="4"/>
        <v>1735.9620000000002</v>
      </c>
      <c r="G39" s="16">
        <f t="shared" si="2"/>
        <v>88534.062000000005</v>
      </c>
      <c r="H39" s="19"/>
      <c r="I39" s="1"/>
      <c r="J39" s="1"/>
    </row>
    <row r="40" spans="1:10" ht="15">
      <c r="A40" s="38" t="s">
        <v>13</v>
      </c>
      <c r="B40" s="16"/>
      <c r="C40" s="16"/>
      <c r="D40" s="16"/>
      <c r="E40" s="16">
        <f>(B40-C40-D40)*16%</f>
        <v>0</v>
      </c>
      <c r="F40" s="16"/>
      <c r="G40" s="16">
        <f>(B40-C40-D40)*16%+(B40-C40-D40)</f>
        <v>0</v>
      </c>
      <c r="H40" s="19"/>
      <c r="I40" s="1"/>
      <c r="J40" s="1"/>
    </row>
    <row r="41" spans="1:10" ht="14.25">
      <c r="A41" s="62" t="s">
        <v>169</v>
      </c>
      <c r="B41" s="16">
        <v>94600</v>
      </c>
      <c r="C41" s="16">
        <v>1000</v>
      </c>
      <c r="D41" s="16">
        <v>4400</v>
      </c>
      <c r="E41" s="42">
        <f t="shared" ref="E41:E49" si="5">+(B41-C41-D41)*0.1236</f>
        <v>11025.12</v>
      </c>
      <c r="F41" s="42">
        <f t="shared" ref="F41:F49" si="6">+(B41-C41-D41+E41)*0.02</f>
        <v>2004.5023999999999</v>
      </c>
      <c r="G41" s="16">
        <f t="shared" si="2"/>
        <v>102229.62239999999</v>
      </c>
      <c r="H41" s="19"/>
      <c r="I41" s="1"/>
      <c r="J41" s="1"/>
    </row>
    <row r="42" spans="1:10" ht="14.25">
      <c r="A42" s="62" t="s">
        <v>201</v>
      </c>
      <c r="B42" s="16">
        <v>92300</v>
      </c>
      <c r="C42" s="16">
        <v>1000</v>
      </c>
      <c r="D42" s="16">
        <v>3950</v>
      </c>
      <c r="E42" s="42">
        <f t="shared" si="5"/>
        <v>10796.460000000001</v>
      </c>
      <c r="F42" s="42">
        <f t="shared" si="6"/>
        <v>1962.9292000000003</v>
      </c>
      <c r="G42" s="16">
        <f t="shared" si="2"/>
        <v>100109.38920000001</v>
      </c>
      <c r="H42" s="19"/>
      <c r="I42" s="1"/>
      <c r="J42" s="1"/>
    </row>
    <row r="43" spans="1:10" ht="14.25">
      <c r="A43" s="15" t="s">
        <v>78</v>
      </c>
      <c r="B43" s="16">
        <v>93000</v>
      </c>
      <c r="C43" s="16">
        <v>1000</v>
      </c>
      <c r="D43" s="16">
        <f>+[1]PP!P13</f>
        <v>3800</v>
      </c>
      <c r="E43" s="42">
        <f t="shared" si="5"/>
        <v>10901.52</v>
      </c>
      <c r="F43" s="42">
        <f t="shared" si="6"/>
        <v>1982.0304000000001</v>
      </c>
      <c r="G43" s="16">
        <f t="shared" si="2"/>
        <v>101083.55040000001</v>
      </c>
      <c r="H43" s="19"/>
      <c r="I43" s="1"/>
      <c r="J43" s="1"/>
    </row>
    <row r="44" spans="1:10" ht="14.25">
      <c r="A44" s="15" t="s">
        <v>206</v>
      </c>
      <c r="B44" s="16">
        <v>91100</v>
      </c>
      <c r="C44" s="16">
        <v>1000</v>
      </c>
      <c r="D44" s="16">
        <v>4150</v>
      </c>
      <c r="E44" s="42">
        <f t="shared" si="5"/>
        <v>10623.42</v>
      </c>
      <c r="F44" s="42">
        <f t="shared" si="6"/>
        <v>1931.4684</v>
      </c>
      <c r="G44" s="16">
        <f t="shared" si="2"/>
        <v>98504.888399999996</v>
      </c>
      <c r="H44" s="19"/>
      <c r="I44" s="1"/>
      <c r="J44" s="1"/>
    </row>
    <row r="45" spans="1:10" ht="14.25">
      <c r="A45" s="15" t="s">
        <v>131</v>
      </c>
      <c r="B45" s="16">
        <v>91050</v>
      </c>
      <c r="C45" s="16">
        <v>1000</v>
      </c>
      <c r="D45" s="16">
        <v>4150</v>
      </c>
      <c r="E45" s="42">
        <f t="shared" si="5"/>
        <v>10617.24</v>
      </c>
      <c r="F45" s="42">
        <f t="shared" si="6"/>
        <v>1930.3448000000001</v>
      </c>
      <c r="G45" s="16">
        <f t="shared" si="2"/>
        <v>98447.584800000011</v>
      </c>
      <c r="H45" s="19"/>
      <c r="I45" s="1"/>
      <c r="J45" s="1"/>
    </row>
    <row r="46" spans="1:10" ht="14.25">
      <c r="A46" s="15" t="s">
        <v>132</v>
      </c>
      <c r="B46" s="16">
        <v>90550</v>
      </c>
      <c r="C46" s="16">
        <v>1000</v>
      </c>
      <c r="D46" s="16">
        <v>4200</v>
      </c>
      <c r="E46" s="42">
        <f t="shared" si="5"/>
        <v>10549.26</v>
      </c>
      <c r="F46" s="42">
        <f t="shared" si="6"/>
        <v>1917.9851999999998</v>
      </c>
      <c r="G46" s="16">
        <f t="shared" si="2"/>
        <v>97817.24519999999</v>
      </c>
      <c r="H46" s="19"/>
      <c r="I46" s="1"/>
      <c r="J46" s="1"/>
    </row>
    <row r="47" spans="1:10" ht="14.25">
      <c r="A47" s="15" t="s">
        <v>79</v>
      </c>
      <c r="B47" s="16">
        <v>91900</v>
      </c>
      <c r="C47" s="16">
        <v>1000</v>
      </c>
      <c r="D47" s="16">
        <v>4000</v>
      </c>
      <c r="E47" s="42">
        <f t="shared" si="5"/>
        <v>10740.84</v>
      </c>
      <c r="F47" s="42">
        <f t="shared" si="6"/>
        <v>1952.8168000000001</v>
      </c>
      <c r="G47" s="16">
        <f t="shared" si="2"/>
        <v>99593.656799999997</v>
      </c>
      <c r="H47" s="19"/>
      <c r="I47" s="1"/>
      <c r="J47" s="1"/>
    </row>
    <row r="48" spans="1:10" ht="14.25">
      <c r="A48" s="15" t="s">
        <v>49</v>
      </c>
      <c r="B48" s="16">
        <v>93400</v>
      </c>
      <c r="C48" s="16">
        <v>1000</v>
      </c>
      <c r="D48" s="16">
        <v>3750</v>
      </c>
      <c r="E48" s="42">
        <f t="shared" si="5"/>
        <v>10957.14</v>
      </c>
      <c r="F48" s="42">
        <f t="shared" si="6"/>
        <v>1992.1428000000001</v>
      </c>
      <c r="G48" s="16">
        <f t="shared" si="2"/>
        <v>101599.2828</v>
      </c>
      <c r="H48" s="19"/>
      <c r="I48" s="1"/>
      <c r="J48" s="1"/>
    </row>
    <row r="49" spans="1:11" ht="14.25">
      <c r="A49" s="70" t="s">
        <v>164</v>
      </c>
      <c r="B49" s="16">
        <v>92600</v>
      </c>
      <c r="C49" s="16">
        <v>1000</v>
      </c>
      <c r="D49" s="16">
        <f>+[1]PP!K13</f>
        <v>4200</v>
      </c>
      <c r="E49" s="42">
        <f t="shared" si="5"/>
        <v>10802.64</v>
      </c>
      <c r="F49" s="42">
        <f t="shared" si="6"/>
        <v>1964.0527999999999</v>
      </c>
      <c r="G49" s="16">
        <f t="shared" si="2"/>
        <v>100166.6928</v>
      </c>
      <c r="H49" s="19"/>
      <c r="I49" s="1"/>
      <c r="J49" s="1"/>
    </row>
    <row r="50" spans="1:11" ht="15">
      <c r="A50" s="38" t="s">
        <v>14</v>
      </c>
      <c r="B50" s="16"/>
      <c r="C50" s="16"/>
      <c r="D50" s="42"/>
      <c r="E50" s="16"/>
      <c r="F50" s="16"/>
      <c r="G50" s="16"/>
      <c r="H50" s="19"/>
      <c r="I50" s="1"/>
      <c r="J50" s="1"/>
    </row>
    <row r="51" spans="1:11" ht="14.25">
      <c r="A51" s="15" t="s">
        <v>139</v>
      </c>
      <c r="B51" s="16">
        <v>89950</v>
      </c>
      <c r="C51" s="16">
        <v>1000</v>
      </c>
      <c r="D51" s="42">
        <v>4750</v>
      </c>
      <c r="E51" s="42">
        <f t="shared" ref="E51:E58" si="7">+(B51-C51-D51)*0.1236</f>
        <v>10407.120000000001</v>
      </c>
      <c r="F51" s="42">
        <f t="shared" ref="F51:F58" si="8">+(B51-C51-D51+E51)*0.02</f>
        <v>1892.1424</v>
      </c>
      <c r="G51" s="16">
        <f t="shared" si="2"/>
        <v>96499.262399999992</v>
      </c>
      <c r="H51" s="19"/>
      <c r="I51" s="1"/>
      <c r="J51" s="1"/>
    </row>
    <row r="52" spans="1:11" ht="14.25">
      <c r="A52" s="15" t="s">
        <v>138</v>
      </c>
      <c r="B52" s="16">
        <v>89400</v>
      </c>
      <c r="C52" s="16">
        <v>1000</v>
      </c>
      <c r="D52" s="42">
        <v>5200</v>
      </c>
      <c r="E52" s="42">
        <f t="shared" si="7"/>
        <v>10283.52</v>
      </c>
      <c r="F52" s="42">
        <f t="shared" si="8"/>
        <v>1869.6704000000002</v>
      </c>
      <c r="G52" s="16">
        <f t="shared" si="2"/>
        <v>95353.190400000007</v>
      </c>
      <c r="H52" s="19"/>
      <c r="I52" s="1"/>
      <c r="J52" s="1"/>
    </row>
    <row r="53" spans="1:11" ht="14.25">
      <c r="A53" s="15" t="s">
        <v>115</v>
      </c>
      <c r="B53" s="16">
        <v>89400</v>
      </c>
      <c r="C53" s="16">
        <v>1000</v>
      </c>
      <c r="D53" s="42">
        <v>5200</v>
      </c>
      <c r="E53" s="42">
        <f t="shared" si="7"/>
        <v>10283.52</v>
      </c>
      <c r="F53" s="42">
        <f t="shared" si="8"/>
        <v>1869.6704000000002</v>
      </c>
      <c r="G53" s="16">
        <f t="shared" si="2"/>
        <v>95353.190400000007</v>
      </c>
      <c r="H53" s="19"/>
      <c r="I53" s="1"/>
      <c r="J53" s="1"/>
    </row>
    <row r="54" spans="1:11" ht="14.25">
      <c r="A54" s="15" t="s">
        <v>44</v>
      </c>
      <c r="B54" s="16">
        <v>90250</v>
      </c>
      <c r="C54" s="16">
        <v>1000</v>
      </c>
      <c r="D54" s="42">
        <v>3600</v>
      </c>
      <c r="E54" s="42">
        <f t="shared" si="7"/>
        <v>10586.34</v>
      </c>
      <c r="F54" s="42">
        <f t="shared" si="8"/>
        <v>1924.7267999999999</v>
      </c>
      <c r="G54" s="16">
        <f t="shared" si="2"/>
        <v>98161.066800000001</v>
      </c>
      <c r="H54" s="19"/>
      <c r="I54" s="1"/>
      <c r="J54" s="1"/>
    </row>
    <row r="55" spans="1:11" ht="14.25">
      <c r="A55" s="15" t="s">
        <v>55</v>
      </c>
      <c r="B55" s="16">
        <v>91750</v>
      </c>
      <c r="C55" s="16">
        <v>1000</v>
      </c>
      <c r="D55" s="42">
        <v>3600</v>
      </c>
      <c r="E55" s="42">
        <f t="shared" si="7"/>
        <v>10771.74</v>
      </c>
      <c r="F55" s="42">
        <f t="shared" si="8"/>
        <v>1958.4348000000002</v>
      </c>
      <c r="G55" s="16">
        <f t="shared" si="2"/>
        <v>99880.174800000008</v>
      </c>
      <c r="H55" s="19"/>
      <c r="I55" s="1"/>
      <c r="J55" s="1"/>
    </row>
    <row r="56" spans="1:11" ht="14.25">
      <c r="A56" s="15" t="s">
        <v>188</v>
      </c>
      <c r="B56" s="16">
        <v>91450</v>
      </c>
      <c r="C56" s="16">
        <v>1000</v>
      </c>
      <c r="D56" s="42">
        <v>4000</v>
      </c>
      <c r="E56" s="42">
        <f t="shared" si="7"/>
        <v>10685.22</v>
      </c>
      <c r="F56" s="42">
        <f t="shared" si="8"/>
        <v>1942.7044000000001</v>
      </c>
      <c r="G56" s="16">
        <f t="shared" si="2"/>
        <v>99077.924400000004</v>
      </c>
      <c r="H56" s="19"/>
      <c r="I56" s="1"/>
      <c r="J56" s="1"/>
    </row>
    <row r="57" spans="1:11" ht="14.25">
      <c r="A57" s="15" t="s">
        <v>184</v>
      </c>
      <c r="B57" s="16">
        <v>90950</v>
      </c>
      <c r="C57" s="16">
        <v>1000</v>
      </c>
      <c r="D57" s="42">
        <v>4000</v>
      </c>
      <c r="E57" s="42">
        <f>+(B57-C57-D57)*0.1236</f>
        <v>10623.42</v>
      </c>
      <c r="F57" s="42">
        <f t="shared" si="8"/>
        <v>1931.4684</v>
      </c>
      <c r="G57" s="16">
        <f t="shared" si="2"/>
        <v>98504.888399999996</v>
      </c>
      <c r="H57" s="19"/>
      <c r="I57" s="1"/>
      <c r="J57" s="1"/>
    </row>
    <row r="58" spans="1:11" ht="14.25">
      <c r="A58" s="15" t="s">
        <v>11</v>
      </c>
      <c r="B58" s="16">
        <v>85100</v>
      </c>
      <c r="C58" s="85">
        <v>0</v>
      </c>
      <c r="D58" s="42">
        <v>1900</v>
      </c>
      <c r="E58" s="42">
        <f t="shared" si="7"/>
        <v>10283.52</v>
      </c>
      <c r="F58" s="42">
        <f t="shared" si="8"/>
        <v>1869.6704000000002</v>
      </c>
      <c r="G58" s="16">
        <f t="shared" si="2"/>
        <v>95353.190400000007</v>
      </c>
      <c r="H58" s="19"/>
      <c r="I58" s="1"/>
      <c r="J58" s="1"/>
    </row>
    <row r="59" spans="1:11" ht="15">
      <c r="A59" s="38" t="s">
        <v>31</v>
      </c>
      <c r="B59" s="16"/>
      <c r="C59" s="16"/>
      <c r="D59" s="39"/>
      <c r="E59" s="40"/>
      <c r="F59" s="40"/>
      <c r="G59" s="40"/>
      <c r="H59" s="19"/>
      <c r="I59" s="19"/>
      <c r="J59" s="19"/>
    </row>
    <row r="60" spans="1:11" ht="14.25">
      <c r="A60" s="15" t="s">
        <v>125</v>
      </c>
      <c r="B60" s="16" t="s">
        <v>119</v>
      </c>
      <c r="C60" s="21" t="s">
        <v>127</v>
      </c>
      <c r="D60" s="16" t="s">
        <v>120</v>
      </c>
      <c r="E60" s="16" t="s">
        <v>128</v>
      </c>
      <c r="F60" s="39" t="s">
        <v>191</v>
      </c>
      <c r="G60" s="16" t="s">
        <v>122</v>
      </c>
      <c r="H60" s="88" t="s">
        <v>123</v>
      </c>
      <c r="I60" s="89"/>
      <c r="J60" s="1"/>
    </row>
    <row r="61" spans="1:11" ht="14.25">
      <c r="A61" s="15" t="s">
        <v>124</v>
      </c>
      <c r="B61" s="21" t="s">
        <v>192</v>
      </c>
      <c r="C61" s="21" t="s">
        <v>24</v>
      </c>
      <c r="D61" s="21" t="s">
        <v>16</v>
      </c>
      <c r="E61" s="21" t="s">
        <v>117</v>
      </c>
      <c r="F61" s="84" t="s">
        <v>193</v>
      </c>
      <c r="G61" s="21" t="s">
        <v>194</v>
      </c>
      <c r="H61" s="88" t="s">
        <v>118</v>
      </c>
      <c r="I61" s="89"/>
      <c r="J61" s="1"/>
    </row>
    <row r="62" spans="1:11" ht="14.25">
      <c r="A62" s="15" t="s">
        <v>126</v>
      </c>
      <c r="B62" s="21" t="s">
        <v>127</v>
      </c>
      <c r="C62" s="83" t="s">
        <v>120</v>
      </c>
      <c r="D62" s="83" t="s">
        <v>128</v>
      </c>
      <c r="E62" s="83" t="s">
        <v>121</v>
      </c>
      <c r="F62" s="83" t="s">
        <v>195</v>
      </c>
      <c r="G62" s="88" t="s">
        <v>129</v>
      </c>
      <c r="H62" s="90"/>
      <c r="I62" s="89"/>
      <c r="J62" s="1"/>
    </row>
    <row r="63" spans="1:11" ht="14.25">
      <c r="A63" s="15" t="s">
        <v>54</v>
      </c>
      <c r="B63" s="21" t="s">
        <v>24</v>
      </c>
      <c r="C63" s="83" t="s">
        <v>16</v>
      </c>
      <c r="D63" s="83" t="s">
        <v>117</v>
      </c>
      <c r="E63" s="83" t="s">
        <v>193</v>
      </c>
      <c r="F63" s="83" t="s">
        <v>194</v>
      </c>
      <c r="G63" s="88" t="s">
        <v>118</v>
      </c>
      <c r="H63" s="90"/>
      <c r="I63" s="89"/>
      <c r="J63" s="1"/>
    </row>
    <row r="64" spans="1:11">
      <c r="A64" s="59" t="s">
        <v>166</v>
      </c>
      <c r="B64" s="51"/>
      <c r="C64" s="51"/>
      <c r="D64" s="51"/>
      <c r="E64" s="51"/>
      <c r="F64" s="51"/>
      <c r="G64" s="51"/>
      <c r="H64" s="51"/>
      <c r="I64" s="51"/>
      <c r="J64" s="4"/>
      <c r="K64" s="4"/>
    </row>
    <row r="65" spans="1:11" ht="16.5" customHeight="1">
      <c r="A65" s="60" t="s">
        <v>218</v>
      </c>
      <c r="B65" s="51"/>
      <c r="C65" s="51"/>
      <c r="D65" s="51"/>
      <c r="E65" s="51"/>
      <c r="F65" s="51"/>
      <c r="G65" s="51"/>
      <c r="H65" s="51"/>
      <c r="I65" s="51"/>
      <c r="J65" s="4"/>
      <c r="K65" s="4"/>
    </row>
    <row r="66" spans="1:11">
      <c r="A66" s="71" t="s">
        <v>204</v>
      </c>
      <c r="B66" s="51"/>
      <c r="C66" s="51"/>
      <c r="D66" s="51"/>
      <c r="E66" s="51"/>
      <c r="F66" s="51"/>
      <c r="G66" s="51"/>
      <c r="H66" s="51"/>
      <c r="I66" s="51"/>
      <c r="J66" s="2"/>
      <c r="K66" s="1"/>
    </row>
    <row r="67" spans="1:11">
      <c r="A67" s="71" t="s">
        <v>212</v>
      </c>
      <c r="B67" s="51"/>
      <c r="C67" s="51"/>
      <c r="D67" s="51"/>
      <c r="E67" s="51"/>
      <c r="F67" s="51"/>
      <c r="G67" s="51"/>
      <c r="H67" s="51"/>
      <c r="I67" s="51"/>
      <c r="J67" s="2"/>
      <c r="K67" s="1"/>
    </row>
    <row r="68" spans="1:11">
      <c r="A68" s="52" t="s">
        <v>213</v>
      </c>
      <c r="B68" s="24"/>
      <c r="C68" s="24"/>
      <c r="D68" s="24"/>
      <c r="E68" s="24"/>
      <c r="F68" s="24"/>
      <c r="G68" s="24"/>
      <c r="H68" s="25"/>
      <c r="I68" s="25"/>
      <c r="J68" s="2"/>
      <c r="K68" s="1"/>
    </row>
    <row r="69" spans="1:11">
      <c r="A69" s="54" t="s">
        <v>214</v>
      </c>
      <c r="B69" s="24"/>
      <c r="C69" s="24"/>
      <c r="D69" s="24"/>
      <c r="E69" s="24"/>
      <c r="F69" s="24"/>
      <c r="G69" s="24"/>
      <c r="H69" s="25"/>
      <c r="I69" s="25"/>
      <c r="J69" s="2"/>
      <c r="K69" s="1"/>
    </row>
    <row r="70" spans="1:11">
      <c r="A70" s="52" t="s">
        <v>102</v>
      </c>
      <c r="B70" s="1"/>
      <c r="C70" s="26"/>
      <c r="D70" s="26"/>
      <c r="E70" s="26"/>
      <c r="F70" s="26"/>
      <c r="G70" s="26"/>
      <c r="H70" s="26"/>
      <c r="I70" s="2"/>
      <c r="J70" s="1"/>
      <c r="K70" s="1"/>
    </row>
    <row r="71" spans="1:11">
      <c r="A71" s="52" t="s">
        <v>103</v>
      </c>
      <c r="B71" s="22"/>
      <c r="C71" s="22"/>
      <c r="D71" s="22"/>
      <c r="E71" s="22"/>
      <c r="F71" s="22"/>
      <c r="G71" s="22"/>
      <c r="H71" s="22"/>
      <c r="I71" s="23"/>
      <c r="J71" s="1"/>
      <c r="K71" s="1"/>
    </row>
    <row r="72" spans="1:11">
      <c r="A72" s="52" t="s">
        <v>104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52" t="s">
        <v>105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52" t="s">
        <v>106</v>
      </c>
      <c r="B74" s="1"/>
      <c r="C74" s="1"/>
      <c r="D74" s="1"/>
      <c r="E74" s="1"/>
      <c r="F74" s="1"/>
      <c r="G74" s="1"/>
      <c r="H74" s="1"/>
      <c r="I74" s="1"/>
      <c r="J74" s="1"/>
    </row>
    <row r="75" spans="1:11">
      <c r="A75" s="81" t="s">
        <v>162</v>
      </c>
      <c r="B75" s="82"/>
      <c r="C75" s="82"/>
      <c r="D75" s="82"/>
      <c r="E75" s="82"/>
      <c r="F75" s="82"/>
      <c r="G75" s="82"/>
      <c r="H75" s="82"/>
      <c r="I75" s="1"/>
      <c r="J75" s="1"/>
    </row>
    <row r="76" spans="1:11">
      <c r="A76" s="27" t="s">
        <v>17</v>
      </c>
      <c r="B76" s="27"/>
      <c r="C76" s="27"/>
      <c r="D76" s="1"/>
      <c r="E76" s="1"/>
      <c r="F76" s="1"/>
      <c r="G76" s="1"/>
      <c r="H76" s="1"/>
      <c r="I76" s="1"/>
      <c r="J76" s="1"/>
    </row>
    <row r="77" spans="1:11" ht="15">
      <c r="A77" s="28" t="s">
        <v>50</v>
      </c>
      <c r="B77" s="27"/>
      <c r="C77" s="27"/>
      <c r="D77" s="1"/>
      <c r="E77" s="1"/>
      <c r="F77" s="1"/>
      <c r="G77" s="1"/>
      <c r="H77" s="1"/>
      <c r="I77" s="1"/>
      <c r="J77" s="1"/>
    </row>
    <row r="78" spans="1:11" ht="15">
      <c r="A78" s="28" t="s">
        <v>203</v>
      </c>
      <c r="B78" s="27"/>
      <c r="C78" s="1"/>
      <c r="D78" s="1"/>
      <c r="E78" s="1"/>
      <c r="F78" s="1"/>
      <c r="G78" s="1"/>
      <c r="H78" s="1"/>
      <c r="I78" s="1"/>
    </row>
  </sheetData>
  <mergeCells count="10">
    <mergeCell ref="G62:I62"/>
    <mergeCell ref="G63:I63"/>
    <mergeCell ref="A7:J7"/>
    <mergeCell ref="I8:J8"/>
    <mergeCell ref="A4:J4"/>
    <mergeCell ref="A1:J1"/>
    <mergeCell ref="A2:J2"/>
    <mergeCell ref="A3:J3"/>
    <mergeCell ref="H60:I60"/>
    <mergeCell ref="H61:I61"/>
  </mergeCells>
  <phoneticPr fontId="0" type="noConversion"/>
  <hyperlinks>
    <hyperlink ref="E9" r:id="rId1" display="E.D.@ 14.42%"/>
  </hyperlinks>
  <pageMargins left="0.67" right="0" top="0.25" bottom="0" header="0" footer="0"/>
  <pageSetup scale="7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DAMAN</vt:lpstr>
      <vt:lpstr>SILVASSA</vt:lpstr>
      <vt:lpstr>DADRA</vt:lpstr>
      <vt:lpstr>GUJARAT (E)</vt:lpstr>
      <vt:lpstr>GUJARAT  (S)</vt:lpstr>
      <vt:lpstr>GUJARAT (W)</vt:lpstr>
      <vt:lpstr>BHIWANDI</vt:lpstr>
      <vt:lpstr>MAHA(O.V.)</vt:lpstr>
      <vt:lpstr>MAHA(VIDH)</vt:lpstr>
      <vt:lpstr>MAHA(KHAN)</vt:lpstr>
      <vt:lpstr>MAHA(SOUTH)</vt:lpstr>
      <vt:lpstr>STOCK POINT</vt:lpstr>
      <vt:lpstr>Sheet1</vt:lpstr>
    </vt:vector>
  </TitlesOfParts>
  <Company>Ganapati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</cp:lastModifiedBy>
  <cp:lastPrinted>2013-04-18T10:02:44Z</cp:lastPrinted>
  <dcterms:created xsi:type="dcterms:W3CDTF">2001-04-10T13:46:13Z</dcterms:created>
  <dcterms:modified xsi:type="dcterms:W3CDTF">2013-04-18T12:28:34Z</dcterms:modified>
</cp:coreProperties>
</file>